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90"/>
  </bookViews>
  <sheets>
    <sheet name="ADMTVA (a) LDF" sheetId="1" r:id="rId1"/>
  </sheets>
  <definedNames>
    <definedName name="_xlnm.Print_Area" localSheetId="0">'ADMTVA (a) LDF'!$B$1:$H$229</definedName>
    <definedName name="_xlnm.Print_Titles" localSheetId="0">'ADMTVA (a) LDF'!$1:$11</definedName>
  </definedNames>
  <calcPr calcId="145621"/>
</workbook>
</file>

<file path=xl/calcChain.xml><?xml version="1.0" encoding="utf-8"?>
<calcChain xmlns="http://schemas.openxmlformats.org/spreadsheetml/2006/main">
  <c r="D226" i="1" l="1"/>
  <c r="D225" i="1"/>
  <c r="D224" i="1"/>
  <c r="D223" i="1"/>
  <c r="D222" i="1"/>
  <c r="D221" i="1"/>
  <c r="D220" i="1"/>
  <c r="D219" i="1"/>
  <c r="D218" i="1"/>
  <c r="D217" i="1"/>
  <c r="D216" i="1"/>
  <c r="D215" i="1"/>
  <c r="H214" i="1"/>
  <c r="G214" i="1"/>
  <c r="F214" i="1"/>
  <c r="E214" i="1"/>
  <c r="D214" i="1"/>
  <c r="C214" i="1"/>
  <c r="D212" i="1"/>
  <c r="H211" i="1"/>
  <c r="G211" i="1"/>
  <c r="F211" i="1"/>
  <c r="E211" i="1"/>
  <c r="D211" i="1"/>
  <c r="C211" i="1"/>
  <c r="H210" i="1"/>
  <c r="G210" i="1"/>
  <c r="F210" i="1"/>
  <c r="E210" i="1"/>
  <c r="D210" i="1"/>
  <c r="C210" i="1"/>
  <c r="H208" i="1"/>
  <c r="G208" i="1"/>
  <c r="F208" i="1"/>
  <c r="E208" i="1"/>
  <c r="D208" i="1"/>
  <c r="C208" i="1"/>
  <c r="D207" i="1"/>
  <c r="D206" i="1"/>
  <c r="D205" i="1"/>
  <c r="H204" i="1"/>
  <c r="G204" i="1"/>
  <c r="F204" i="1"/>
  <c r="E204" i="1"/>
  <c r="D204" i="1"/>
  <c r="C204" i="1"/>
  <c r="H203" i="1"/>
  <c r="G203" i="1"/>
  <c r="F203" i="1"/>
  <c r="E203" i="1"/>
  <c r="D203" i="1"/>
  <c r="C203" i="1"/>
  <c r="D201" i="1"/>
  <c r="H200" i="1"/>
  <c r="G200" i="1"/>
  <c r="F200" i="1"/>
  <c r="E200" i="1"/>
  <c r="D200" i="1"/>
  <c r="C200" i="1"/>
  <c r="D199" i="1"/>
  <c r="D198" i="1"/>
  <c r="D197" i="1"/>
  <c r="H196" i="1"/>
  <c r="G196" i="1"/>
  <c r="F196" i="1"/>
  <c r="E196" i="1"/>
  <c r="D196" i="1"/>
  <c r="C196" i="1"/>
  <c r="D195" i="1"/>
  <c r="D194" i="1"/>
  <c r="D193" i="1"/>
  <c r="D192" i="1"/>
  <c r="D191" i="1"/>
  <c r="H190" i="1"/>
  <c r="G190" i="1"/>
  <c r="F190" i="1"/>
  <c r="E190" i="1"/>
  <c r="D190" i="1"/>
  <c r="C190" i="1"/>
  <c r="D189" i="1"/>
  <c r="D188" i="1" s="1"/>
  <c r="H188" i="1"/>
  <c r="G188" i="1"/>
  <c r="F188" i="1"/>
  <c r="E188" i="1"/>
  <c r="C188" i="1"/>
  <c r="D187" i="1"/>
  <c r="D186" i="1"/>
  <c r="D185" i="1"/>
  <c r="D184" i="1" s="1"/>
  <c r="H184" i="1"/>
  <c r="G184" i="1"/>
  <c r="F184" i="1"/>
  <c r="E184" i="1"/>
  <c r="C184" i="1"/>
  <c r="D183" i="1"/>
  <c r="D182" i="1"/>
  <c r="D181" i="1" s="1"/>
  <c r="H181" i="1"/>
  <c r="G181" i="1"/>
  <c r="F181" i="1"/>
  <c r="E181" i="1"/>
  <c r="C181" i="1"/>
  <c r="D180" i="1"/>
  <c r="D179" i="1"/>
  <c r="D178" i="1" s="1"/>
  <c r="H178" i="1"/>
  <c r="G178" i="1"/>
  <c r="F178" i="1"/>
  <c r="E178" i="1"/>
  <c r="C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H158" i="1"/>
  <c r="G158" i="1"/>
  <c r="F158" i="1"/>
  <c r="E158" i="1"/>
  <c r="D158" i="1"/>
  <c r="C158" i="1"/>
  <c r="H157" i="1"/>
  <c r="G157" i="1"/>
  <c r="F157" i="1"/>
  <c r="E157" i="1"/>
  <c r="C157" i="1"/>
  <c r="D156" i="1"/>
  <c r="D155" i="1"/>
  <c r="D154" i="1"/>
  <c r="D153" i="1"/>
  <c r="D152" i="1"/>
  <c r="D151" i="1"/>
  <c r="D150" i="1" s="1"/>
  <c r="D124" i="1" s="1"/>
  <c r="H150" i="1"/>
  <c r="G150" i="1"/>
  <c r="F150" i="1"/>
  <c r="E150" i="1"/>
  <c r="C150" i="1"/>
  <c r="D149" i="1"/>
  <c r="D148" i="1"/>
  <c r="D147" i="1"/>
  <c r="D146" i="1"/>
  <c r="D145" i="1"/>
  <c r="D144" i="1"/>
  <c r="H143" i="1"/>
  <c r="G143" i="1"/>
  <c r="F143" i="1"/>
  <c r="E143" i="1"/>
  <c r="D143" i="1"/>
  <c r="C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H125" i="1"/>
  <c r="G125" i="1"/>
  <c r="F125" i="1"/>
  <c r="E125" i="1"/>
  <c r="D125" i="1"/>
  <c r="C125" i="1"/>
  <c r="H124" i="1"/>
  <c r="G124" i="1"/>
  <c r="F124" i="1"/>
  <c r="E124" i="1"/>
  <c r="C124" i="1"/>
  <c r="C123" i="1" s="1"/>
  <c r="C122" i="1" s="1"/>
  <c r="C121" i="1" s="1"/>
  <c r="C120" i="1" s="1"/>
  <c r="H123" i="1"/>
  <c r="G123" i="1"/>
  <c r="F123" i="1"/>
  <c r="E123" i="1"/>
  <c r="E122" i="1" s="1"/>
  <c r="E121" i="1" s="1"/>
  <c r="E120" i="1" s="1"/>
  <c r="H122" i="1"/>
  <c r="G122" i="1"/>
  <c r="G121" i="1" s="1"/>
  <c r="G120" i="1" s="1"/>
  <c r="F122" i="1"/>
  <c r="H121" i="1"/>
  <c r="F121" i="1"/>
  <c r="H120" i="1"/>
  <c r="F120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H106" i="1"/>
  <c r="G106" i="1"/>
  <c r="F106" i="1"/>
  <c r="E106" i="1"/>
  <c r="D106" i="1"/>
  <c r="C106" i="1"/>
  <c r="D104" i="1"/>
  <c r="D103" i="1" s="1"/>
  <c r="D102" i="1" s="1"/>
  <c r="D100" i="1" s="1"/>
  <c r="H103" i="1"/>
  <c r="G103" i="1"/>
  <c r="F103" i="1"/>
  <c r="E103" i="1"/>
  <c r="C103" i="1"/>
  <c r="H102" i="1"/>
  <c r="G102" i="1"/>
  <c r="F102" i="1"/>
  <c r="E102" i="1"/>
  <c r="C102" i="1"/>
  <c r="H100" i="1"/>
  <c r="G100" i="1"/>
  <c r="F100" i="1"/>
  <c r="E100" i="1"/>
  <c r="C100" i="1"/>
  <c r="D99" i="1"/>
  <c r="D98" i="1"/>
  <c r="D96" i="1" s="1"/>
  <c r="D95" i="1" s="1"/>
  <c r="D97" i="1"/>
  <c r="H96" i="1"/>
  <c r="H95" i="1" s="1"/>
  <c r="G96" i="1"/>
  <c r="F96" i="1"/>
  <c r="F95" i="1" s="1"/>
  <c r="C96" i="1"/>
  <c r="G95" i="1"/>
  <c r="E95" i="1"/>
  <c r="C95" i="1"/>
  <c r="D93" i="1"/>
  <c r="H92" i="1"/>
  <c r="G92" i="1"/>
  <c r="F92" i="1"/>
  <c r="E92" i="1"/>
  <c r="D92" i="1"/>
  <c r="C92" i="1"/>
  <c r="D91" i="1"/>
  <c r="D90" i="1"/>
  <c r="D89" i="1"/>
  <c r="D88" i="1" s="1"/>
  <c r="H88" i="1"/>
  <c r="G88" i="1"/>
  <c r="F88" i="1"/>
  <c r="E88" i="1"/>
  <c r="C88" i="1"/>
  <c r="D87" i="1"/>
  <c r="D86" i="1"/>
  <c r="D85" i="1"/>
  <c r="D84" i="1"/>
  <c r="D83" i="1"/>
  <c r="H82" i="1"/>
  <c r="G82" i="1"/>
  <c r="F82" i="1"/>
  <c r="E82" i="1"/>
  <c r="D82" i="1"/>
  <c r="C82" i="1"/>
  <c r="D81" i="1"/>
  <c r="D80" i="1" s="1"/>
  <c r="H80" i="1"/>
  <c r="G80" i="1"/>
  <c r="F80" i="1"/>
  <c r="E80" i="1"/>
  <c r="C80" i="1"/>
  <c r="D79" i="1"/>
  <c r="D78" i="1"/>
  <c r="D77" i="1"/>
  <c r="H76" i="1"/>
  <c r="G76" i="1"/>
  <c r="F76" i="1"/>
  <c r="E76" i="1"/>
  <c r="D76" i="1"/>
  <c r="C76" i="1"/>
  <c r="D75" i="1"/>
  <c r="D74" i="1"/>
  <c r="H73" i="1"/>
  <c r="G73" i="1"/>
  <c r="F73" i="1"/>
  <c r="E73" i="1"/>
  <c r="D73" i="1"/>
  <c r="C73" i="1"/>
  <c r="D72" i="1"/>
  <c r="D71" i="1"/>
  <c r="H70" i="1"/>
  <c r="G70" i="1"/>
  <c r="F70" i="1"/>
  <c r="E70" i="1"/>
  <c r="D70" i="1"/>
  <c r="C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 s="1"/>
  <c r="H50" i="1"/>
  <c r="G50" i="1"/>
  <c r="F50" i="1"/>
  <c r="F49" i="1" s="1"/>
  <c r="F15" i="1" s="1"/>
  <c r="F14" i="1" s="1"/>
  <c r="F13" i="1" s="1"/>
  <c r="F12" i="1" s="1"/>
  <c r="F227" i="1" s="1"/>
  <c r="E50" i="1"/>
  <c r="C50" i="1"/>
  <c r="H49" i="1"/>
  <c r="G49" i="1"/>
  <c r="E49" i="1"/>
  <c r="C49" i="1"/>
  <c r="D48" i="1"/>
  <c r="D47" i="1"/>
  <c r="D46" i="1"/>
  <c r="D45" i="1"/>
  <c r="D44" i="1"/>
  <c r="D43" i="1"/>
  <c r="D42" i="1" s="1"/>
  <c r="H42" i="1"/>
  <c r="G42" i="1"/>
  <c r="F42" i="1"/>
  <c r="E42" i="1"/>
  <c r="C42" i="1"/>
  <c r="D41" i="1"/>
  <c r="D40" i="1"/>
  <c r="D39" i="1"/>
  <c r="D38" i="1"/>
  <c r="D37" i="1"/>
  <c r="D36" i="1"/>
  <c r="D35" i="1" s="1"/>
  <c r="D17" i="1" s="1"/>
  <c r="H35" i="1"/>
  <c r="G35" i="1"/>
  <c r="F35" i="1"/>
  <c r="E35" i="1"/>
  <c r="C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H17" i="1"/>
  <c r="G17" i="1"/>
  <c r="G16" i="1" s="1"/>
  <c r="G15" i="1" s="1"/>
  <c r="G14" i="1" s="1"/>
  <c r="G13" i="1" s="1"/>
  <c r="G12" i="1" s="1"/>
  <c r="F17" i="1"/>
  <c r="E17" i="1"/>
  <c r="C17" i="1"/>
  <c r="C16" i="1" s="1"/>
  <c r="C15" i="1" s="1"/>
  <c r="C14" i="1" s="1"/>
  <c r="C13" i="1" s="1"/>
  <c r="C12" i="1" s="1"/>
  <c r="C227" i="1" s="1"/>
  <c r="H16" i="1"/>
  <c r="H15" i="1" s="1"/>
  <c r="H14" i="1" s="1"/>
  <c r="H13" i="1" s="1"/>
  <c r="H12" i="1" s="1"/>
  <c r="H227" i="1" s="1"/>
  <c r="F16" i="1"/>
  <c r="E16" i="1"/>
  <c r="E15" i="1" s="1"/>
  <c r="E14" i="1" s="1"/>
  <c r="E13" i="1" s="1"/>
  <c r="E12" i="1" s="1"/>
  <c r="G227" i="1" l="1"/>
  <c r="D16" i="1"/>
  <c r="D157" i="1"/>
  <c r="D123" i="1" s="1"/>
  <c r="D122" i="1" s="1"/>
  <c r="D121" i="1" s="1"/>
  <c r="D120" i="1" s="1"/>
  <c r="E227" i="1"/>
  <c r="D49" i="1"/>
  <c r="D15" i="1" l="1"/>
  <c r="D14" i="1" s="1"/>
  <c r="D13" i="1" s="1"/>
  <c r="D12" i="1" s="1"/>
  <c r="D227" i="1" s="1"/>
</calcChain>
</file>

<file path=xl/sharedStrings.xml><?xml version="1.0" encoding="utf-8"?>
<sst xmlns="http://schemas.openxmlformats.org/spreadsheetml/2006/main" count="228" uniqueCount="122">
  <si>
    <t>GOBIERNO DEL ESTADO DE QUINTANA ROO</t>
  </si>
  <si>
    <t>ESTADO ANALÍTICO DEL PRESUPUESTO DE EGRESOS DETALLADO - Ley de Disciplina Financiera</t>
  </si>
  <si>
    <t>Clasificación Administrativa</t>
  </si>
  <si>
    <t>Del 1 de enero al 31 de Diciembre de 2018</t>
  </si>
  <si>
    <t>(Pesos)</t>
  </si>
  <si>
    <t>Entidad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</si>
  <si>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</si>
  <si>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</si>
  <si>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</si>
  <si>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</si>
  <si>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</si>
  <si>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</si>
  <si>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</si>
  <si>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Estado de Quintana Roo</t>
  </si>
  <si>
    <t>Sector Público No Financiero del Estado</t>
  </si>
  <si>
    <t>Gobierno General del Estado de Quintana Roo</t>
  </si>
  <si>
    <t>Gobierno del Estado de Quintana Roo</t>
  </si>
  <si>
    <t>Poder Ejecutivo</t>
  </si>
  <si>
    <t>Despacho del Ejecutivo</t>
  </si>
  <si>
    <t>Secretaría de Infraestructura y Transporte</t>
  </si>
  <si>
    <t>Secretaría de Gobierno</t>
  </si>
  <si>
    <t>Consejería Jurídica</t>
  </si>
  <si>
    <t>Secretaría de Finanzas y Planeación</t>
  </si>
  <si>
    <t>Secretaría de Desarrollo Territorial Urbano Sustentable</t>
  </si>
  <si>
    <t>Secretaría de Turismo</t>
  </si>
  <si>
    <t>Secretaría de Educación</t>
  </si>
  <si>
    <t>Secretaría de Desarrollo Económico</t>
  </si>
  <si>
    <t>Oficialía Mayor</t>
  </si>
  <si>
    <t>Secretaría de la Contraloría</t>
  </si>
  <si>
    <t>Secretaría de Salud</t>
  </si>
  <si>
    <t>Secretaría de Desarrollo Agropecuario, Rural y Pesca</t>
  </si>
  <si>
    <t>Secretaría de Seguridad Pública</t>
  </si>
  <si>
    <t>Secretaría de Ecología y Medio Ambiente</t>
  </si>
  <si>
    <t>Secretaría de Desarrollo Social</t>
  </si>
  <si>
    <t>Secretaría del Trabajo y Previsión Social</t>
  </si>
  <si>
    <t>Ramos Generales</t>
  </si>
  <si>
    <t>Bienes Muebles, Inmuebles e Intangibles</t>
  </si>
  <si>
    <t>Inversión Pública del Estado</t>
  </si>
  <si>
    <t>Reserva de Contingencia</t>
  </si>
  <si>
    <t>Provisiones Financieras</t>
  </si>
  <si>
    <t>Poder Legislativo</t>
  </si>
  <si>
    <t>Poder Judicial</t>
  </si>
  <si>
    <t>Autónomo</t>
  </si>
  <si>
    <t>Instituto Electoral de Quintana Roo</t>
  </si>
  <si>
    <t>Comisión de Derechos Humanos del Estado de Quintana Roo</t>
  </si>
  <si>
    <t>Tribunal Electoral de Quintana Roo</t>
  </si>
  <si>
    <t>Instituto de Acceso a la Información y Protección de Datos Personales de Quintana Roo</t>
  </si>
  <si>
    <t>Fiscalía General del Estado de Quintana Roo</t>
  </si>
  <si>
    <t>Tribunal de Justicia Administrativa del Estado de Quintana Roo</t>
  </si>
  <si>
    <t>Entidades Paraestatales y Fideicomisos No Empresariales y No Financieros</t>
  </si>
  <si>
    <t>Sector Educación</t>
  </si>
  <si>
    <t>Servicios Educativos de Quintana Roo</t>
  </si>
  <si>
    <t>Colegio de Bachilleres del Estado de Quintana Roo</t>
  </si>
  <si>
    <t>Centro de Estudios de Bachillerato Técnico “Eva Sámano de López Mateos”</t>
  </si>
  <si>
    <t>Colegio de Estudios Científicos y Tecnológicos del Estado de Quintana Roo</t>
  </si>
  <si>
    <t>Colegio de Educación Profesional Técnica del Estado de Quintana Roo</t>
  </si>
  <si>
    <t>Instituto de Capacitación para el Trabajo del Estado de Quintana Roo</t>
  </si>
  <si>
    <t>Instituto Estatal para la Educación de Jóvenes y Adultos</t>
  </si>
  <si>
    <t>Instituto Tecnológico Superior de Felipe Carrillo Puerto</t>
  </si>
  <si>
    <t>Universidad Tecnológica de Cancún</t>
  </si>
  <si>
    <t>Universidad Tecnológica de la Riviera Maya</t>
  </si>
  <si>
    <t>Universidad de Quintana Roo</t>
  </si>
  <si>
    <t>Universidad del Caribe</t>
  </si>
  <si>
    <t>Comisión para la Juventud y el Deporte de Quintana Roo</t>
  </si>
  <si>
    <t>Instituto de Infraestructura Física Educativa del Estado de Quintana Roo</t>
  </si>
  <si>
    <t>Consejo Quintanarroense de Ciencia y Tecnología</t>
  </si>
  <si>
    <t>Universidad Intercultural Maya de Quintana Roo</t>
  </si>
  <si>
    <t>Universidad Politécnica de Quintana Roo</t>
  </si>
  <si>
    <t>Universidad Tecnológica de Chetumal</t>
  </si>
  <si>
    <t>Universidad Politécnica de Bacalar</t>
  </si>
  <si>
    <t>Sector Salud</t>
  </si>
  <si>
    <t>Servicios Estatales de Salud</t>
  </si>
  <si>
    <t>Regimen Estatal de Protección Social en Salud de Quintana Roo</t>
  </si>
  <si>
    <t>Sector Gobierno</t>
  </si>
  <si>
    <t>Sistema Quintanarroense de Comunicación Social</t>
  </si>
  <si>
    <t>Comisión Ejecutiva de Atención a Víctimas del Estado de Quintana Roo</t>
  </si>
  <si>
    <t>Sector Económico</t>
  </si>
  <si>
    <t>Fundación de Parques y Museos de Cozumel, Quintana Roo</t>
  </si>
  <si>
    <t>Agencia de Proyectos Estratégicos del Estado de Quintana Roo</t>
  </si>
  <si>
    <t>Consejo de Promoción Turística de Quintana Roo</t>
  </si>
  <si>
    <t>Sector Desarrollo Urbano</t>
  </si>
  <si>
    <t>Comisión de Agua Potable y Alcantarillado</t>
  </si>
  <si>
    <t>Sector Social</t>
  </si>
  <si>
    <t>Sistema para el Desarrollo Integral de la Familia del Estado de Quintana Roo</t>
  </si>
  <si>
    <t>Instituto Quintanarroense de la Mujer</t>
  </si>
  <si>
    <t>Instituto para el Desarrollo del Pueblo Maya y las Comunidades Indígenas del Estado de Quintana Roo</t>
  </si>
  <si>
    <t>Instituto Quintanarroense de la Juventud</t>
  </si>
  <si>
    <t>Instituto de la Cultura y las Artes de Quintana Roo</t>
  </si>
  <si>
    <t>Sector Turismo</t>
  </si>
  <si>
    <t>Fideicomiso de Promoción Turística del Municipio de Othón P. Blanco</t>
  </si>
  <si>
    <t>Fideicomiso de Promoción Turística del Municipio de Solidaridad</t>
  </si>
  <si>
    <t>Fideicomiso de Promoción Turística del Municipio de Benito Juárez</t>
  </si>
  <si>
    <t>No Sectorizado</t>
  </si>
  <si>
    <t>Secretaría Ejecutiva del Sistema Anticorrupción del Estado de Quintana Roo</t>
  </si>
  <si>
    <t>Instituciones Públicas de Seguridad Social</t>
  </si>
  <si>
    <t>Entidades Paraestatales Empresariales No Financieras con Participación Estatal Mayoritaria</t>
  </si>
  <si>
    <t>Entidades Paraestatales Empresariales No Financieras</t>
  </si>
  <si>
    <t>Administración Portuaria Integral de Quintana Roo, SA de CV</t>
  </si>
  <si>
    <t>VIP Servicios Aéreos Ejecutivos, SA de CV</t>
  </si>
  <si>
    <t>Procesadora de Carnes la Alianza, SA de CV</t>
  </si>
  <si>
    <t>Sector Público Financiero del Estado de Quintana Roo</t>
  </si>
  <si>
    <t>Entidades Paraestatales Empresariales Financieras Monetarias con Participación Estatal Mayoritaria</t>
  </si>
  <si>
    <t>Entidades Paraestatales Financieras No Monetarias con Participación Estatal Mayoritaria</t>
  </si>
  <si>
    <t>Otros Intermediarios Financieros</t>
  </si>
  <si>
    <t>Instituto Para el Desarrollo y Financiamiento del Estado de Quintana Roo</t>
  </si>
  <si>
    <t>Fideicomisos Financieros Públicos con Participación
Estatal Mayoritaria</t>
  </si>
  <si>
    <t>Municipios</t>
  </si>
  <si>
    <t>Municipio de Cozumel</t>
  </si>
  <si>
    <t>Municipio de Felipe Carrillo Puerto</t>
  </si>
  <si>
    <t>Municipio de Isla Mujeres</t>
  </si>
  <si>
    <t>Municipio de Othón P. Blanco</t>
  </si>
  <si>
    <t>Municipio de Benito Juarez</t>
  </si>
  <si>
    <t>Municipio de José María Morelos</t>
  </si>
  <si>
    <t>Municipio de Lázaro Cárdenas</t>
  </si>
  <si>
    <t>Municipio de Solidaridad</t>
  </si>
  <si>
    <t>Municipio de Tulum</t>
  </si>
  <si>
    <t>Municipio de Bacalar</t>
  </si>
  <si>
    <t>Municipio de Puerto Morelos</t>
  </si>
  <si>
    <t>Deuda Pública</t>
  </si>
  <si>
    <t>II. Gasto Etiquetado</t>
  </si>
  <si>
    <t>Total</t>
  </si>
  <si>
    <t>Las cifras pueden presentar diferencias por redondeos.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</si>
</sst>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;[Red]#,##0"/>
    <numFmt numFmtId="165" formatCode="_-* #,##0_-;\-* #,##0_-;_-* &quot;-&quot;??_-;_-@_-"/>
    <numFmt numFmtId="166" formatCode="_-[$€-2]* #,##0.00_-;\-[$€-2]* #,##0.00_-;_-[$€-2]* &quot;-&quot;??_-"/>
  </numFmts>
  <fonts count="3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4"/>
      <color rgb="FFC00000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0"/>
      <color theme="4" tint="-0.499984740745262"/>
      <name val="Arial Narrow"/>
      <family val="2"/>
    </font>
    <font>
      <sz val="10"/>
      <color rgb="FFFF0000"/>
      <name val="Arial Narrow"/>
      <family val="2"/>
    </font>
    <font>
      <sz val="10"/>
      <color rgb="FF3399FF"/>
      <name val="Arial Narrow"/>
      <family val="2"/>
    </font>
    <font>
      <sz val="11"/>
      <color theme="5" tint="-0.249977111117893"/>
      <name val="Calibri"/>
      <family val="2"/>
      <scheme val="minor"/>
    </font>
    <font>
      <sz val="20"/>
      <color rgb="FFA7AAAD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Futura Lt BT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b/>
      <sz val="18"/>
      <color indexed="62"/>
      <name val="Cambria"/>
      <family val="2"/>
    </font>
  </fonts>
  <fills count="20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2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166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0" fillId="0" borderId="0" xfId="0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4" borderId="7" xfId="0" applyFont="1" applyFill="1" applyBorder="1" applyAlignment="1">
      <alignment wrapText="1"/>
    </xf>
    <xf numFmtId="3" fontId="11" fillId="4" borderId="8" xfId="1" applyNumberFormat="1" applyFont="1" applyFill="1" applyBorder="1" applyAlignment="1"/>
    <xf numFmtId="3" fontId="11" fillId="4" borderId="9" xfId="1" applyNumberFormat="1" applyFont="1" applyFill="1" applyBorder="1" applyAlignment="1"/>
    <xf numFmtId="0" fontId="8" fillId="5" borderId="7" xfId="2" applyFont="1" applyFill="1" applyBorder="1" applyAlignment="1">
      <alignment wrapText="1"/>
    </xf>
    <xf numFmtId="3" fontId="8" fillId="5" borderId="13" xfId="1" applyNumberFormat="1" applyFont="1" applyFill="1" applyBorder="1" applyAlignment="1"/>
    <xf numFmtId="3" fontId="8" fillId="5" borderId="8" xfId="1" applyNumberFormat="1" applyFont="1" applyFill="1" applyBorder="1" applyAlignment="1"/>
    <xf numFmtId="3" fontId="8" fillId="5" borderId="9" xfId="1" applyNumberFormat="1" applyFont="1" applyFill="1" applyBorder="1" applyAlignment="1"/>
    <xf numFmtId="0" fontId="12" fillId="0" borderId="0" xfId="0" applyFont="1"/>
    <xf numFmtId="0" fontId="8" fillId="5" borderId="10" xfId="0" applyFont="1" applyFill="1" applyBorder="1" applyAlignment="1">
      <alignment horizontal="left" wrapText="1" indent="1"/>
    </xf>
    <xf numFmtId="3" fontId="11" fillId="5" borderId="11" xfId="1" applyNumberFormat="1" applyFont="1" applyFill="1" applyBorder="1" applyAlignment="1"/>
    <xf numFmtId="3" fontId="11" fillId="5" borderId="12" xfId="1" applyNumberFormat="1" applyFont="1" applyFill="1" applyBorder="1" applyAlignment="1"/>
    <xf numFmtId="0" fontId="8" fillId="5" borderId="10" xfId="0" applyFont="1" applyFill="1" applyBorder="1" applyAlignment="1">
      <alignment horizontal="left" wrapText="1" indent="2"/>
    </xf>
    <xf numFmtId="0" fontId="8" fillId="6" borderId="10" xfId="0" applyFont="1" applyFill="1" applyBorder="1" applyAlignment="1">
      <alignment horizontal="left" wrapText="1" indent="3"/>
    </xf>
    <xf numFmtId="3" fontId="11" fillId="6" borderId="11" xfId="1" applyNumberFormat="1" applyFont="1" applyFill="1" applyBorder="1" applyAlignment="1"/>
    <xf numFmtId="3" fontId="11" fillId="6" borderId="12" xfId="1" applyNumberFormat="1" applyFont="1" applyFill="1" applyBorder="1" applyAlignment="1"/>
    <xf numFmtId="0" fontId="8" fillId="0" borderId="10" xfId="0" applyFont="1" applyFill="1" applyBorder="1" applyAlignment="1">
      <alignment horizontal="left" wrapText="1" indent="4"/>
    </xf>
    <xf numFmtId="3" fontId="11" fillId="0" borderId="11" xfId="1" applyNumberFormat="1" applyFont="1" applyFill="1" applyBorder="1" applyAlignment="1"/>
    <xf numFmtId="3" fontId="11" fillId="0" borderId="12" xfId="1" applyNumberFormat="1" applyFont="1" applyFill="1" applyBorder="1" applyAlignment="1"/>
    <xf numFmtId="0" fontId="12" fillId="0" borderId="0" xfId="0" applyFont="1" applyFill="1"/>
    <xf numFmtId="0" fontId="13" fillId="0" borderId="0" xfId="0" applyFont="1" applyAlignment="1">
      <alignment horizontal="left"/>
    </xf>
    <xf numFmtId="0" fontId="13" fillId="0" borderId="10" xfId="0" applyFont="1" applyFill="1" applyBorder="1" applyAlignment="1">
      <alignment horizontal="left" wrapText="1" indent="5"/>
    </xf>
    <xf numFmtId="3" fontId="9" fillId="0" borderId="11" xfId="1" applyNumberFormat="1" applyFont="1" applyFill="1" applyBorder="1" applyAlignment="1"/>
    <xf numFmtId="3" fontId="9" fillId="0" borderId="12" xfId="1" applyNumberFormat="1" applyFont="1" applyFill="1" applyBorder="1" applyAlignment="1"/>
    <xf numFmtId="0" fontId="4" fillId="0" borderId="0" xfId="0" applyFont="1"/>
    <xf numFmtId="0" fontId="8" fillId="0" borderId="10" xfId="0" applyFont="1" applyFill="1" applyBorder="1" applyAlignment="1">
      <alignment horizontal="left" wrapText="1" indent="5"/>
    </xf>
    <xf numFmtId="0" fontId="13" fillId="0" borderId="10" xfId="0" applyFont="1" applyFill="1" applyBorder="1" applyAlignment="1">
      <alignment horizontal="left" wrapText="1" indent="6"/>
    </xf>
    <xf numFmtId="0" fontId="0" fillId="0" borderId="0" xfId="0" applyFill="1"/>
    <xf numFmtId="0" fontId="9" fillId="0" borderId="10" xfId="0" applyFont="1" applyFill="1" applyBorder="1" applyAlignment="1">
      <alignment horizontal="left" wrapText="1" indent="5"/>
    </xf>
    <xf numFmtId="0" fontId="13" fillId="0" borderId="14" xfId="0" applyFont="1" applyFill="1" applyBorder="1" applyAlignment="1">
      <alignment horizontal="left" wrapText="1" indent="5"/>
    </xf>
    <xf numFmtId="0" fontId="8" fillId="6" borderId="10" xfId="0" applyFont="1" applyFill="1" applyBorder="1" applyAlignment="1">
      <alignment horizontal="left" wrapText="1" indent="2"/>
    </xf>
    <xf numFmtId="0" fontId="13" fillId="0" borderId="10" xfId="0" applyFont="1" applyFill="1" applyBorder="1" applyAlignment="1">
      <alignment horizontal="left" wrapText="1" indent="4"/>
    </xf>
    <xf numFmtId="0" fontId="13" fillId="0" borderId="14" xfId="0" applyFont="1" applyFill="1" applyBorder="1" applyAlignment="1">
      <alignment horizontal="left" wrapText="1" indent="3"/>
    </xf>
    <xf numFmtId="0" fontId="8" fillId="0" borderId="4" xfId="0" applyFont="1" applyFill="1" applyBorder="1" applyAlignment="1">
      <alignment wrapText="1"/>
    </xf>
    <xf numFmtId="3" fontId="11" fillId="0" borderId="5" xfId="1" applyNumberFormat="1" applyFont="1" applyFill="1" applyBorder="1" applyAlignment="1"/>
    <xf numFmtId="3" fontId="11" fillId="0" borderId="6" xfId="1" applyNumberFormat="1" applyFont="1" applyFill="1" applyBorder="1" applyAlignment="1"/>
    <xf numFmtId="164" fontId="6" fillId="7" borderId="15" xfId="0" applyNumberFormat="1" applyFont="1" applyFill="1" applyBorder="1" applyAlignment="1">
      <alignment horizontal="left" wrapText="1" indent="1"/>
    </xf>
    <xf numFmtId="3" fontId="6" fillId="7" borderId="16" xfId="1" applyNumberFormat="1" applyFont="1" applyFill="1" applyBorder="1" applyAlignment="1"/>
    <xf numFmtId="3" fontId="6" fillId="7" borderId="17" xfId="1" applyNumberFormat="1" applyFont="1" applyFill="1" applyBorder="1" applyAlignment="1"/>
    <xf numFmtId="0" fontId="13" fillId="0" borderId="0" xfId="0" applyFont="1" applyAlignment="1"/>
    <xf numFmtId="43" fontId="9" fillId="0" borderId="0" xfId="1" applyFont="1"/>
    <xf numFmtId="0" fontId="19" fillId="0" borderId="0" xfId="0" applyFont="1" applyAlignment="1"/>
    <xf numFmtId="165" fontId="9" fillId="0" borderId="0" xfId="1" applyNumberFormat="1" applyFont="1"/>
    <xf numFmtId="43" fontId="16" fillId="0" borderId="0" xfId="1" applyFont="1"/>
    <xf numFmtId="165" fontId="16" fillId="0" borderId="0" xfId="1" applyNumberFormat="1" applyFont="1"/>
    <xf numFmtId="0" fontId="4" fillId="0" borderId="0" xfId="0" applyFont="1" applyAlignment="1">
      <alignment horizontal="left"/>
    </xf>
    <xf numFmtId="0" fontId="3" fillId="19" borderId="0" xfId="0" applyFont="1" applyFill="1" applyAlignment="1">
      <alignment horizontal="center"/>
    </xf>
    <xf numFmtId="0" fontId="5" fillId="19" borderId="0" xfId="0" applyFont="1" applyFill="1" applyAlignment="1">
      <alignment horizontal="left" vertical="center"/>
    </xf>
    <xf numFmtId="0" fontId="6" fillId="19" borderId="0" xfId="0" applyFont="1" applyFill="1" applyBorder="1" applyAlignment="1">
      <alignment horizontal="left" vertical="center"/>
    </xf>
    <xf numFmtId="0" fontId="10" fillId="19" borderId="0" xfId="0" applyFont="1" applyFill="1"/>
    <xf numFmtId="0" fontId="8" fillId="19" borderId="0" xfId="0" applyFont="1" applyFill="1" applyAlignment="1">
      <alignment horizontal="left"/>
    </xf>
    <xf numFmtId="0" fontId="13" fillId="19" borderId="0" xfId="0" applyFont="1" applyFill="1" applyAlignment="1">
      <alignment horizontal="left"/>
    </xf>
    <xf numFmtId="0" fontId="13" fillId="19" borderId="0" xfId="0" quotePrefix="1" applyFont="1" applyFill="1" applyAlignment="1">
      <alignment horizontal="left"/>
    </xf>
    <xf numFmtId="0" fontId="14" fillId="19" borderId="0" xfId="0" applyFont="1" applyFill="1" applyAlignment="1">
      <alignment horizontal="left"/>
    </xf>
    <xf numFmtId="0" fontId="15" fillId="19" borderId="0" xfId="0" applyFont="1" applyFill="1" applyAlignment="1">
      <alignment horizontal="left"/>
    </xf>
    <xf numFmtId="0" fontId="16" fillId="19" borderId="0" xfId="0" applyFont="1" applyFill="1" applyAlignment="1">
      <alignment horizontal="left"/>
    </xf>
    <xf numFmtId="0" fontId="17" fillId="19" borderId="0" xfId="0" applyFont="1" applyFill="1" applyAlignment="1">
      <alignment horizontal="left"/>
    </xf>
    <xf numFmtId="0" fontId="18" fillId="19" borderId="0" xfId="0" applyFont="1" applyFill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3" fillId="0" borderId="18" xfId="0" applyFont="1" applyFill="1" applyBorder="1" applyAlignment="1"/>
  </cellXfs>
  <cellStyles count="158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Hipervínculo 2" xfId="25"/>
    <cellStyle name="Millares" xfId="1" builtinId="3"/>
    <cellStyle name="Millares 10" xfId="26"/>
    <cellStyle name="Millares 10 2" xfId="27"/>
    <cellStyle name="Millares 11" xfId="28"/>
    <cellStyle name="Millares 12" xfId="29"/>
    <cellStyle name="Millares 13" xfId="30"/>
    <cellStyle name="Millares 14" xfId="31"/>
    <cellStyle name="Millares 15" xfId="32"/>
    <cellStyle name="Millares 16" xfId="33"/>
    <cellStyle name="Millares 17" xfId="34"/>
    <cellStyle name="Millares 18" xfId="35"/>
    <cellStyle name="Millares 18 2" xfId="36"/>
    <cellStyle name="Millares 18 3" xfId="37"/>
    <cellStyle name="Millares 19" xfId="38"/>
    <cellStyle name="Millares 2" xfId="39"/>
    <cellStyle name="Millares 2 2" xfId="40"/>
    <cellStyle name="Millares 2 3" xfId="41"/>
    <cellStyle name="Millares 2 4" xfId="42"/>
    <cellStyle name="Millares 20" xfId="43"/>
    <cellStyle name="Millares 21" xfId="44"/>
    <cellStyle name="Millares 22" xfId="45"/>
    <cellStyle name="Millares 23" xfId="46"/>
    <cellStyle name="Millares 24" xfId="47"/>
    <cellStyle name="Millares 25" xfId="48"/>
    <cellStyle name="Millares 26" xfId="49"/>
    <cellStyle name="Millares 27" xfId="50"/>
    <cellStyle name="Millares 28" xfId="51"/>
    <cellStyle name="Millares 29" xfId="52"/>
    <cellStyle name="Millares 3" xfId="53"/>
    <cellStyle name="Millares 3 2" xfId="54"/>
    <cellStyle name="Millares 30" xfId="55"/>
    <cellStyle name="Millares 31" xfId="56"/>
    <cellStyle name="Millares 32" xfId="57"/>
    <cellStyle name="Millares 33" xfId="58"/>
    <cellStyle name="Millares 34" xfId="59"/>
    <cellStyle name="Millares 35" xfId="60"/>
    <cellStyle name="Millares 36" xfId="61"/>
    <cellStyle name="Millares 37" xfId="62"/>
    <cellStyle name="Millares 38" xfId="63"/>
    <cellStyle name="Millares 39" xfId="64"/>
    <cellStyle name="Millares 39 2" xfId="65"/>
    <cellStyle name="Millares 4" xfId="66"/>
    <cellStyle name="Millares 40" xfId="67"/>
    <cellStyle name="Millares 41" xfId="68"/>
    <cellStyle name="Millares 42" xfId="69"/>
    <cellStyle name="Millares 43" xfId="70"/>
    <cellStyle name="Millares 44" xfId="71"/>
    <cellStyle name="Millares 45" xfId="72"/>
    <cellStyle name="Millares 46" xfId="73"/>
    <cellStyle name="Millares 48" xfId="74"/>
    <cellStyle name="Millares 5" xfId="75"/>
    <cellStyle name="Millares 6" xfId="76"/>
    <cellStyle name="Millares 7" xfId="77"/>
    <cellStyle name="Millares 8" xfId="78"/>
    <cellStyle name="Millares 9" xfId="79"/>
    <cellStyle name="Normal" xfId="0" builtinId="0"/>
    <cellStyle name="Normal 10" xfId="80"/>
    <cellStyle name="Normal 11" xfId="81"/>
    <cellStyle name="Normal 11 2" xfId="82"/>
    <cellStyle name="Normal 12" xfId="83"/>
    <cellStyle name="Normal 13" xfId="84"/>
    <cellStyle name="Normal 14" xfId="85"/>
    <cellStyle name="Normal 15" xfId="86"/>
    <cellStyle name="Normal 16" xfId="87"/>
    <cellStyle name="Normal 17" xfId="88"/>
    <cellStyle name="Normal 18" xfId="89"/>
    <cellStyle name="Normal 19" xfId="90"/>
    <cellStyle name="Normal 2" xfId="2"/>
    <cellStyle name="Normal 2 2" xfId="91"/>
    <cellStyle name="Normal 2 2 2" xfId="92"/>
    <cellStyle name="Normal 2 2 2 2" xfId="93"/>
    <cellStyle name="Normal 2 3" xfId="94"/>
    <cellStyle name="Normal 2 4" xfId="95"/>
    <cellStyle name="Normal 2 5" xfId="96"/>
    <cellStyle name="Normal 2 6" xfId="97"/>
    <cellStyle name="Normal 2 7" xfId="98"/>
    <cellStyle name="Normal 2 8" xfId="99"/>
    <cellStyle name="Normal 20" xfId="100"/>
    <cellStyle name="Normal 21" xfId="101"/>
    <cellStyle name="Normal 22" xfId="102"/>
    <cellStyle name="Normal 23" xfId="103"/>
    <cellStyle name="Normal 24" xfId="104"/>
    <cellStyle name="Normal 25" xfId="105"/>
    <cellStyle name="Normal 25 2" xfId="106"/>
    <cellStyle name="Normal 25 3" xfId="107"/>
    <cellStyle name="Normal 26" xfId="108"/>
    <cellStyle name="Normal 27" xfId="109"/>
    <cellStyle name="Normal 28" xfId="110"/>
    <cellStyle name="Normal 29" xfId="111"/>
    <cellStyle name="Normal 3" xfId="112"/>
    <cellStyle name="Normal 3 2" xfId="113"/>
    <cellStyle name="Normal 3 3" xfId="114"/>
    <cellStyle name="Normal 30" xfId="115"/>
    <cellStyle name="Normal 31" xfId="116"/>
    <cellStyle name="Normal 31 2" xfId="117"/>
    <cellStyle name="Normal 31 3" xfId="118"/>
    <cellStyle name="Normal 32" xfId="119"/>
    <cellStyle name="Normal 33" xfId="120"/>
    <cellStyle name="Normal 34" xfId="121"/>
    <cellStyle name="Normal 35" xfId="122"/>
    <cellStyle name="Normal 36" xfId="123"/>
    <cellStyle name="Normal 37" xfId="124"/>
    <cellStyle name="Normal 38" xfId="125"/>
    <cellStyle name="Normal 39" xfId="126"/>
    <cellStyle name="Normal 4" xfId="127"/>
    <cellStyle name="Normal 40" xfId="128"/>
    <cellStyle name="Normal 41" xfId="129"/>
    <cellStyle name="Normal 42" xfId="130"/>
    <cellStyle name="Normal 43" xfId="131"/>
    <cellStyle name="Normal 44" xfId="132"/>
    <cellStyle name="Normal 45" xfId="133"/>
    <cellStyle name="Normal 45 2" xfId="134"/>
    <cellStyle name="Normal 46" xfId="135"/>
    <cellStyle name="Normal 46 2" xfId="136"/>
    <cellStyle name="Normal 47" xfId="137"/>
    <cellStyle name="Normal 48" xfId="138"/>
    <cellStyle name="Normal 49" xfId="139"/>
    <cellStyle name="Normal 5" xfId="140"/>
    <cellStyle name="Normal 50" xfId="141"/>
    <cellStyle name="Normal 51" xfId="142"/>
    <cellStyle name="Normal 52" xfId="143"/>
    <cellStyle name="Normal 53" xfId="144"/>
    <cellStyle name="Normal 54" xfId="145"/>
    <cellStyle name="Normal 55" xfId="146"/>
    <cellStyle name="Normal 56" xfId="147"/>
    <cellStyle name="Normal 6" xfId="148"/>
    <cellStyle name="Normal 6 2" xfId="149"/>
    <cellStyle name="Normal 7" xfId="150"/>
    <cellStyle name="Normal 8" xfId="151"/>
    <cellStyle name="Normal 8 2" xfId="152"/>
    <cellStyle name="Normal 8 3" xfId="153"/>
    <cellStyle name="Normal 9" xfId="154"/>
    <cellStyle name="Porcentual 2" xfId="155"/>
    <cellStyle name="Porcentual 3" xfId="156"/>
    <cellStyle name="Título de hoja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695325</xdr:colOff>
      <xdr:row>0</xdr:row>
      <xdr:rowOff>38100</xdr:rowOff>
    </xdr:from>
    <xdr:to>
      <xdr:col>7</xdr:col>
      <xdr:colOff>588963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83AACF0A-8883-4A62-A612-A780BF991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100"/>
          <a:ext cx="884238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83B93DF5-8B2D-473B-BF71-9E984BC856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819150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35"/>
  <sheetViews>
    <sheetView showGridLines="0" tabSelected="1" zoomScale="110" zoomScaleNormal="110" workbookViewId="0">
      <selection activeCell="B229" sqref="B229"/>
    </sheetView>
  </sheetViews>
  <sheetFormatPr baseColWidth="10" defaultRowHeight="14.25"/>
  <cols>
    <col min="1" max="1" width="8.5" style="53" customWidth="1"/>
    <col min="2" max="2" width="43" style="2" customWidth="1"/>
    <col min="3" max="3" width="15.75" style="3" customWidth="1"/>
    <col min="4" max="7" width="13" style="3" customWidth="1"/>
    <col min="8" max="8" width="11.25" style="3" customWidth="1"/>
    <col min="9" max="10" width="12" customWidth="1"/>
  </cols>
  <sheetData>
    <row r="1" spans="1:11">
      <c r="A1" s="1"/>
      <c r="I1" s="3"/>
      <c r="J1" s="3"/>
      <c r="K1" s="3"/>
    </row>
    <row r="2" spans="1:11">
      <c r="A2" s="1"/>
      <c r="I2" s="3"/>
      <c r="J2" s="3"/>
      <c r="K2" s="3"/>
    </row>
    <row r="3" spans="1:11">
      <c r="A3" s="1"/>
      <c r="I3" s="3"/>
      <c r="J3" s="3"/>
      <c r="K3" s="3"/>
    </row>
    <row r="4" spans="1:11">
      <c r="A4" s="1"/>
      <c r="I4" s="3"/>
      <c r="J4" s="3"/>
      <c r="K4" s="3"/>
    </row>
    <row r="5" spans="1:11">
      <c r="A5" s="54"/>
      <c r="I5" s="3"/>
      <c r="J5" s="3"/>
      <c r="K5" s="3"/>
    </row>
    <row r="6" spans="1:11" s="4" customFormat="1" ht="14.25" customHeight="1">
      <c r="A6" s="55"/>
      <c r="B6" s="66" t="s">
        <v>0</v>
      </c>
      <c r="C6" s="67"/>
      <c r="D6" s="67"/>
      <c r="E6" s="67"/>
      <c r="F6" s="67"/>
      <c r="G6" s="67"/>
      <c r="H6" s="68"/>
    </row>
    <row r="7" spans="1:11" s="4" customFormat="1" ht="14.25" customHeight="1">
      <c r="A7" s="55"/>
      <c r="B7" s="69" t="s">
        <v>1</v>
      </c>
      <c r="C7" s="70"/>
      <c r="D7" s="70"/>
      <c r="E7" s="70"/>
      <c r="F7" s="70"/>
      <c r="G7" s="70"/>
      <c r="H7" s="71"/>
    </row>
    <row r="8" spans="1:11" s="4" customFormat="1" ht="14.25" customHeight="1">
      <c r="A8" s="55"/>
      <c r="B8" s="72" t="s">
        <v>2</v>
      </c>
      <c r="C8" s="73"/>
      <c r="D8" s="73"/>
      <c r="E8" s="73"/>
      <c r="F8" s="73"/>
      <c r="G8" s="73"/>
      <c r="H8" s="74"/>
    </row>
    <row r="9" spans="1:11" s="4" customFormat="1" ht="14.25" customHeight="1">
      <c r="A9" s="55"/>
      <c r="B9" s="72" t="s">
        <v>3</v>
      </c>
      <c r="C9" s="73"/>
      <c r="D9" s="73"/>
      <c r="E9" s="73"/>
      <c r="F9" s="73"/>
      <c r="G9" s="73"/>
      <c r="H9" s="74"/>
    </row>
    <row r="10" spans="1:11" s="4" customFormat="1" ht="14.25" customHeight="1">
      <c r="A10" s="55"/>
      <c r="B10" s="75" t="s">
        <v>4</v>
      </c>
      <c r="C10" s="76"/>
      <c r="D10" s="76"/>
      <c r="E10" s="76"/>
      <c r="F10" s="76"/>
      <c r="G10" s="76"/>
      <c r="H10" s="77"/>
    </row>
    <row r="11" spans="1:11" s="8" customFormat="1" ht="28.5" customHeight="1">
      <c r="A11" s="56"/>
      <c r="B11" s="5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  <c r="H11" s="7" t="s">
        <v>11</v>
      </c>
    </row>
    <row r="12" spans="1:11" s="8" customFormat="1" ht="15">
      <c r="A12" s="57"/>
      <c r="B12" s="9" t="s">
        <v>12</v>
      </c>
      <c r="C12" s="10">
        <f t="shared" ref="C12:H12" si="0">C13+C106+C118</f>
        <v>15517544147</v>
      </c>
      <c r="D12" s="10">
        <f t="shared" si="0"/>
        <v>4481749494.7400055</v>
      </c>
      <c r="E12" s="10">
        <f t="shared" si="0"/>
        <v>19999293641.740009</v>
      </c>
      <c r="F12" s="10">
        <f t="shared" si="0"/>
        <v>19734511210.870003</v>
      </c>
      <c r="G12" s="10">
        <f t="shared" si="0"/>
        <v>17181476182.940002</v>
      </c>
      <c r="H12" s="11">
        <f t="shared" si="0"/>
        <v>264782430.87000003</v>
      </c>
    </row>
    <row r="13" spans="1:11" s="16" customFormat="1" ht="15">
      <c r="A13" s="58"/>
      <c r="B13" s="12" t="s">
        <v>13</v>
      </c>
      <c r="C13" s="13">
        <f t="shared" ref="C13:H13" si="1">C14+C100</f>
        <v>9973566395</v>
      </c>
      <c r="D13" s="14">
        <f t="shared" si="1"/>
        <v>3614210203.2700047</v>
      </c>
      <c r="E13" s="14">
        <f t="shared" si="1"/>
        <v>13587776598.270008</v>
      </c>
      <c r="F13" s="14">
        <f t="shared" si="1"/>
        <v>13322994167.400003</v>
      </c>
      <c r="G13" s="14">
        <f t="shared" si="1"/>
        <v>10797331265.469999</v>
      </c>
      <c r="H13" s="15">
        <f t="shared" si="1"/>
        <v>264782430.87000003</v>
      </c>
    </row>
    <row r="14" spans="1:11" s="16" customFormat="1" ht="15">
      <c r="A14" s="58"/>
      <c r="B14" s="17" t="s">
        <v>14</v>
      </c>
      <c r="C14" s="18">
        <f t="shared" ref="C14:H14" si="2">C15+C95</f>
        <v>9951568633</v>
      </c>
      <c r="D14" s="18">
        <f t="shared" si="2"/>
        <v>3626674855.6600046</v>
      </c>
      <c r="E14" s="18">
        <f t="shared" si="2"/>
        <v>13578243488.660007</v>
      </c>
      <c r="F14" s="18">
        <f t="shared" si="2"/>
        <v>13313461057.790003</v>
      </c>
      <c r="G14" s="18">
        <f t="shared" si="2"/>
        <v>10788235377.349998</v>
      </c>
      <c r="H14" s="19">
        <f t="shared" si="2"/>
        <v>264782430.87000003</v>
      </c>
    </row>
    <row r="15" spans="1:11" s="16" customFormat="1" ht="15">
      <c r="A15" s="58"/>
      <c r="B15" s="20" t="s">
        <v>15</v>
      </c>
      <c r="C15" s="18">
        <f t="shared" ref="C15:H15" si="3">C16+C49</f>
        <v>9951568633</v>
      </c>
      <c r="D15" s="18">
        <f t="shared" si="3"/>
        <v>3626674855.6600046</v>
      </c>
      <c r="E15" s="18">
        <f t="shared" si="3"/>
        <v>13578243488.660007</v>
      </c>
      <c r="F15" s="18">
        <f t="shared" si="3"/>
        <v>13313461057.790003</v>
      </c>
      <c r="G15" s="18">
        <f t="shared" si="3"/>
        <v>10788235377.349998</v>
      </c>
      <c r="H15" s="19">
        <f t="shared" si="3"/>
        <v>264782430.87000003</v>
      </c>
    </row>
    <row r="16" spans="1:11" s="16" customFormat="1" ht="15">
      <c r="A16" s="58"/>
      <c r="B16" s="21" t="s">
        <v>16</v>
      </c>
      <c r="C16" s="22">
        <f t="shared" ref="C16:H16" si="4">C17+SUM(C40:C42)</f>
        <v>6397532152</v>
      </c>
      <c r="D16" s="22">
        <f t="shared" si="4"/>
        <v>2144032444.2400048</v>
      </c>
      <c r="E16" s="22">
        <f t="shared" si="4"/>
        <v>8541564596.2400064</v>
      </c>
      <c r="F16" s="22">
        <f t="shared" si="4"/>
        <v>8287520825.2400036</v>
      </c>
      <c r="G16" s="22">
        <f t="shared" si="4"/>
        <v>7089671901.9899998</v>
      </c>
      <c r="H16" s="23">
        <f t="shared" si="4"/>
        <v>254043771.00000003</v>
      </c>
    </row>
    <row r="17" spans="1:8" s="27" customFormat="1" ht="15">
      <c r="A17" s="58"/>
      <c r="B17" s="24" t="s">
        <v>17</v>
      </c>
      <c r="C17" s="25">
        <f t="shared" ref="C17:H17" si="5">SUM(C18:C35)</f>
        <v>4102374142</v>
      </c>
      <c r="D17" s="25">
        <f t="shared" si="5"/>
        <v>1994692445.3900046</v>
      </c>
      <c r="E17" s="25">
        <f t="shared" si="5"/>
        <v>6097066587.3900061</v>
      </c>
      <c r="F17" s="25">
        <f t="shared" si="5"/>
        <v>5843022816.3900032</v>
      </c>
      <c r="G17" s="25">
        <f t="shared" si="5"/>
        <v>4794155349.04</v>
      </c>
      <c r="H17" s="26">
        <f t="shared" si="5"/>
        <v>254043771.00000003</v>
      </c>
    </row>
    <row r="18" spans="1:8" s="16" customFormat="1" ht="15">
      <c r="A18" s="59"/>
      <c r="B18" s="29" t="s">
        <v>18</v>
      </c>
      <c r="C18" s="30">
        <v>329100518</v>
      </c>
      <c r="D18" s="30">
        <f t="shared" ref="D18:D34" si="6">E18-C18</f>
        <v>-43476864.150000513</v>
      </c>
      <c r="E18" s="30">
        <v>285623653.84999949</v>
      </c>
      <c r="F18" s="30">
        <v>285623653.84999949</v>
      </c>
      <c r="G18" s="30">
        <v>236156360.61999908</v>
      </c>
      <c r="H18" s="31">
        <v>0</v>
      </c>
    </row>
    <row r="19" spans="1:8">
      <c r="A19" s="59"/>
      <c r="B19" s="29" t="s">
        <v>19</v>
      </c>
      <c r="C19" s="30">
        <v>168370844</v>
      </c>
      <c r="D19" s="30">
        <f t="shared" si="6"/>
        <v>192087402.85000074</v>
      </c>
      <c r="E19" s="30">
        <v>360458246.85000074</v>
      </c>
      <c r="F19" s="30">
        <v>179372206.15999991</v>
      </c>
      <c r="G19" s="30">
        <v>157962354.11999997</v>
      </c>
      <c r="H19" s="31">
        <v>181086040.69</v>
      </c>
    </row>
    <row r="20" spans="1:8">
      <c r="A20" s="59"/>
      <c r="B20" s="29" t="s">
        <v>20</v>
      </c>
      <c r="C20" s="30">
        <v>189778209</v>
      </c>
      <c r="D20" s="30">
        <f t="shared" si="6"/>
        <v>467844010.63000131</v>
      </c>
      <c r="E20" s="30">
        <v>657622219.63000131</v>
      </c>
      <c r="F20" s="30">
        <v>655665593.76000118</v>
      </c>
      <c r="G20" s="30">
        <v>625342928.44000149</v>
      </c>
      <c r="H20" s="31">
        <v>1956625.8699999992</v>
      </c>
    </row>
    <row r="21" spans="1:8">
      <c r="A21" s="59"/>
      <c r="B21" s="29" t="s">
        <v>21</v>
      </c>
      <c r="C21" s="30">
        <v>12789111</v>
      </c>
      <c r="D21" s="30">
        <f t="shared" si="6"/>
        <v>-79016.989999992773</v>
      </c>
      <c r="E21" s="30">
        <v>12710094.010000007</v>
      </c>
      <c r="F21" s="30">
        <v>12710094.010000007</v>
      </c>
      <c r="G21" s="30">
        <v>11866203.800000006</v>
      </c>
      <c r="H21" s="31">
        <v>0</v>
      </c>
    </row>
    <row r="22" spans="1:8">
      <c r="A22" s="59"/>
      <c r="B22" s="29" t="s">
        <v>22</v>
      </c>
      <c r="C22" s="30">
        <v>745145270</v>
      </c>
      <c r="D22" s="30">
        <f t="shared" si="6"/>
        <v>327404558.44999993</v>
      </c>
      <c r="E22" s="30">
        <v>1072549828.4499999</v>
      </c>
      <c r="F22" s="30">
        <v>1072486508.5199999</v>
      </c>
      <c r="G22" s="30">
        <v>926821362.96000016</v>
      </c>
      <c r="H22" s="31">
        <v>63319.930000000008</v>
      </c>
    </row>
    <row r="23" spans="1:8">
      <c r="A23" s="59"/>
      <c r="B23" s="29" t="s">
        <v>23</v>
      </c>
      <c r="C23" s="30">
        <v>80390631</v>
      </c>
      <c r="D23" s="30">
        <f t="shared" si="6"/>
        <v>94509568.999999911</v>
      </c>
      <c r="E23" s="30">
        <v>174900199.99999991</v>
      </c>
      <c r="F23" s="30">
        <v>174900199.99999991</v>
      </c>
      <c r="G23" s="30">
        <v>139235304.39999998</v>
      </c>
      <c r="H23" s="31">
        <v>1.0054748145194026E-9</v>
      </c>
    </row>
    <row r="24" spans="1:8">
      <c r="A24" s="59"/>
      <c r="B24" s="29" t="s">
        <v>24</v>
      </c>
      <c r="C24" s="30">
        <v>48313846</v>
      </c>
      <c r="D24" s="30">
        <f t="shared" si="6"/>
        <v>120882818.92000014</v>
      </c>
      <c r="E24" s="30">
        <v>169196664.92000014</v>
      </c>
      <c r="F24" s="30">
        <v>150258172.42999977</v>
      </c>
      <c r="G24" s="30">
        <v>135857480.24000001</v>
      </c>
      <c r="H24" s="31">
        <v>18938492.490000002</v>
      </c>
    </row>
    <row r="25" spans="1:8">
      <c r="A25" s="59"/>
      <c r="B25" s="29" t="s">
        <v>25</v>
      </c>
      <c r="C25" s="30">
        <v>369192733</v>
      </c>
      <c r="D25" s="30">
        <f t="shared" si="6"/>
        <v>50808983.26000011</v>
      </c>
      <c r="E25" s="30">
        <v>420001716.26000011</v>
      </c>
      <c r="F25" s="30">
        <v>409694825.68000007</v>
      </c>
      <c r="G25" s="30">
        <v>266714874.61000001</v>
      </c>
      <c r="H25" s="31">
        <v>10306890.58</v>
      </c>
    </row>
    <row r="26" spans="1:8">
      <c r="A26" s="60"/>
      <c r="B26" s="29" t="s">
        <v>26</v>
      </c>
      <c r="C26" s="30">
        <v>83291717</v>
      </c>
      <c r="D26" s="30">
        <f t="shared" si="6"/>
        <v>68487293.439999819</v>
      </c>
      <c r="E26" s="30">
        <v>151779010.43999982</v>
      </c>
      <c r="F26" s="30">
        <v>133114225.8</v>
      </c>
      <c r="G26" s="30">
        <v>127262575.75000001</v>
      </c>
      <c r="H26" s="31">
        <v>18664784.639999997</v>
      </c>
    </row>
    <row r="27" spans="1:8" s="32" customFormat="1">
      <c r="A27" s="59"/>
      <c r="B27" s="29" t="s">
        <v>27</v>
      </c>
      <c r="C27" s="30">
        <v>261385811</v>
      </c>
      <c r="D27" s="30">
        <f t="shared" si="6"/>
        <v>211535873.60999984</v>
      </c>
      <c r="E27" s="30">
        <v>472921684.60999984</v>
      </c>
      <c r="F27" s="30">
        <v>472921684.60999984</v>
      </c>
      <c r="G27" s="30">
        <v>342763967.56000024</v>
      </c>
      <c r="H27" s="31">
        <v>0</v>
      </c>
    </row>
    <row r="28" spans="1:8">
      <c r="A28" s="59"/>
      <c r="B28" s="29" t="s">
        <v>28</v>
      </c>
      <c r="C28" s="30">
        <v>99524613</v>
      </c>
      <c r="D28" s="30">
        <f t="shared" si="6"/>
        <v>115711456.13999945</v>
      </c>
      <c r="E28" s="30">
        <v>215236069.13999945</v>
      </c>
      <c r="F28" s="30">
        <v>215235069.13999945</v>
      </c>
      <c r="G28" s="30">
        <v>204009383.12999982</v>
      </c>
      <c r="H28" s="31">
        <v>1000</v>
      </c>
    </row>
    <row r="29" spans="1:8">
      <c r="A29" s="59"/>
      <c r="B29" s="29" t="s">
        <v>29</v>
      </c>
      <c r="C29" s="30">
        <v>45163077</v>
      </c>
      <c r="D29" s="30">
        <f t="shared" si="6"/>
        <v>-13336400.719999984</v>
      </c>
      <c r="E29" s="30">
        <v>31826676.280000016</v>
      </c>
      <c r="F29" s="30">
        <v>31826676.280000016</v>
      </c>
      <c r="G29" s="30">
        <v>19051112.56000001</v>
      </c>
      <c r="H29" s="31">
        <v>0</v>
      </c>
    </row>
    <row r="30" spans="1:8">
      <c r="A30" s="59"/>
      <c r="B30" s="29" t="s">
        <v>30</v>
      </c>
      <c r="C30" s="30">
        <v>194853038</v>
      </c>
      <c r="D30" s="30">
        <f t="shared" si="6"/>
        <v>176316800.50999957</v>
      </c>
      <c r="E30" s="30">
        <v>371169838.50999957</v>
      </c>
      <c r="F30" s="30">
        <v>369770407.36999959</v>
      </c>
      <c r="G30" s="30">
        <v>323937244.11000019</v>
      </c>
      <c r="H30" s="31">
        <v>1399431.1400000006</v>
      </c>
    </row>
    <row r="31" spans="1:8">
      <c r="A31" s="59"/>
      <c r="B31" s="29" t="s">
        <v>31</v>
      </c>
      <c r="C31" s="30">
        <v>1118930561</v>
      </c>
      <c r="D31" s="30">
        <f t="shared" si="6"/>
        <v>164073432.44000387</v>
      </c>
      <c r="E31" s="30">
        <v>1283003993.4400039</v>
      </c>
      <c r="F31" s="30">
        <v>1274962849.2500038</v>
      </c>
      <c r="G31" s="30">
        <v>1017669458.5999997</v>
      </c>
      <c r="H31" s="31">
        <v>8041144.1899999995</v>
      </c>
    </row>
    <row r="32" spans="1:8">
      <c r="A32" s="59"/>
      <c r="B32" s="29" t="s">
        <v>32</v>
      </c>
      <c r="C32" s="30">
        <v>70021293</v>
      </c>
      <c r="D32" s="30">
        <f t="shared" si="6"/>
        <v>157787175.61000043</v>
      </c>
      <c r="E32" s="30">
        <v>227808468.61000043</v>
      </c>
      <c r="F32" s="30">
        <v>227808468.52000043</v>
      </c>
      <c r="G32" s="30">
        <v>116436680.94999993</v>
      </c>
      <c r="H32" s="31">
        <v>8.9999999999690772E-2</v>
      </c>
    </row>
    <row r="33" spans="1:8">
      <c r="A33" s="59"/>
      <c r="B33" s="29" t="s">
        <v>33</v>
      </c>
      <c r="C33" s="30">
        <v>101510773</v>
      </c>
      <c r="D33" s="30">
        <f t="shared" si="6"/>
        <v>492647.8900001049</v>
      </c>
      <c r="E33" s="30">
        <v>102003420.8900001</v>
      </c>
      <c r="F33" s="30">
        <v>88417379.51000008</v>
      </c>
      <c r="G33" s="30">
        <v>62082190.919999972</v>
      </c>
      <c r="H33" s="31">
        <v>13586041.380000001</v>
      </c>
    </row>
    <row r="34" spans="1:8">
      <c r="A34" s="61"/>
      <c r="B34" s="29" t="s">
        <v>34</v>
      </c>
      <c r="C34" s="30">
        <v>84540990</v>
      </c>
      <c r="D34" s="30">
        <f t="shared" si="6"/>
        <v>-4286188.5000000745</v>
      </c>
      <c r="E34" s="30">
        <v>80254801.499999925</v>
      </c>
      <c r="F34" s="30">
        <v>80254801.499999925</v>
      </c>
      <c r="G34" s="30">
        <v>72985866.269999906</v>
      </c>
      <c r="H34" s="31">
        <v>0</v>
      </c>
    </row>
    <row r="35" spans="1:8" s="16" customFormat="1" ht="15">
      <c r="A35" s="58"/>
      <c r="B35" s="33" t="s">
        <v>35</v>
      </c>
      <c r="C35" s="25">
        <f>SUM(C36:C39)</f>
        <v>100071107</v>
      </c>
      <c r="D35" s="25">
        <f t="shared" ref="D35:H35" si="7">SUM(D36:D39)</f>
        <v>-92071107</v>
      </c>
      <c r="E35" s="25">
        <f t="shared" si="7"/>
        <v>8000000</v>
      </c>
      <c r="F35" s="25">
        <f t="shared" si="7"/>
        <v>8000000</v>
      </c>
      <c r="G35" s="25">
        <f t="shared" si="7"/>
        <v>8000000</v>
      </c>
      <c r="H35" s="26">
        <f t="shared" si="7"/>
        <v>0</v>
      </c>
    </row>
    <row r="36" spans="1:8">
      <c r="A36" s="59"/>
      <c r="B36" s="34" t="s">
        <v>36</v>
      </c>
      <c r="C36" s="30">
        <v>0</v>
      </c>
      <c r="D36" s="30">
        <f t="shared" ref="D36:D48" si="8">E36-C36</f>
        <v>0</v>
      </c>
      <c r="E36" s="30">
        <v>0</v>
      </c>
      <c r="F36" s="30">
        <v>0</v>
      </c>
      <c r="G36" s="30">
        <v>0</v>
      </c>
      <c r="H36" s="31">
        <v>0</v>
      </c>
    </row>
    <row r="37" spans="1:8">
      <c r="A37" s="59"/>
      <c r="B37" s="34" t="s">
        <v>37</v>
      </c>
      <c r="C37" s="30">
        <v>0</v>
      </c>
      <c r="D37" s="30">
        <f t="shared" si="8"/>
        <v>0</v>
      </c>
      <c r="E37" s="30">
        <v>0</v>
      </c>
      <c r="F37" s="30">
        <v>0</v>
      </c>
      <c r="G37" s="30">
        <v>0</v>
      </c>
      <c r="H37" s="31">
        <v>0</v>
      </c>
    </row>
    <row r="38" spans="1:8">
      <c r="A38" s="59"/>
      <c r="B38" s="34" t="s">
        <v>38</v>
      </c>
      <c r="C38" s="30">
        <v>79071107</v>
      </c>
      <c r="D38" s="30">
        <f t="shared" si="8"/>
        <v>-79071107</v>
      </c>
      <c r="E38" s="30">
        <v>0</v>
      </c>
      <c r="F38" s="30">
        <v>0</v>
      </c>
      <c r="G38" s="30">
        <v>0</v>
      </c>
      <c r="H38" s="31">
        <v>0</v>
      </c>
    </row>
    <row r="39" spans="1:8">
      <c r="A39" s="59"/>
      <c r="B39" s="34" t="s">
        <v>39</v>
      </c>
      <c r="C39" s="30">
        <v>21000000</v>
      </c>
      <c r="D39" s="30">
        <f t="shared" si="8"/>
        <v>-13000000</v>
      </c>
      <c r="E39" s="30">
        <v>8000000</v>
      </c>
      <c r="F39" s="30">
        <v>8000000</v>
      </c>
      <c r="G39" s="30">
        <v>8000000</v>
      </c>
      <c r="H39" s="31">
        <v>0</v>
      </c>
    </row>
    <row r="40" spans="1:8" s="35" customFormat="1">
      <c r="A40" s="58"/>
      <c r="B40" s="24" t="s">
        <v>40</v>
      </c>
      <c r="C40" s="25">
        <v>629748441</v>
      </c>
      <c r="D40" s="25">
        <f t="shared" si="8"/>
        <v>119629895</v>
      </c>
      <c r="E40" s="25">
        <v>749378336</v>
      </c>
      <c r="F40" s="25">
        <v>749378336</v>
      </c>
      <c r="G40" s="25">
        <v>714439801.62</v>
      </c>
      <c r="H40" s="26">
        <v>0</v>
      </c>
    </row>
    <row r="41" spans="1:8" s="27" customFormat="1" ht="15">
      <c r="A41" s="58"/>
      <c r="B41" s="24" t="s">
        <v>41</v>
      </c>
      <c r="C41" s="25">
        <v>685655000</v>
      </c>
      <c r="D41" s="25">
        <f t="shared" si="8"/>
        <v>-72710342.519999981</v>
      </c>
      <c r="E41" s="25">
        <v>612944657.48000002</v>
      </c>
      <c r="F41" s="25">
        <v>612944657.48000002</v>
      </c>
      <c r="G41" s="25">
        <v>606954747.5</v>
      </c>
      <c r="H41" s="26">
        <v>0</v>
      </c>
    </row>
    <row r="42" spans="1:8" s="27" customFormat="1" ht="15">
      <c r="A42" s="58"/>
      <c r="B42" s="24" t="s">
        <v>42</v>
      </c>
      <c r="C42" s="25">
        <f>SUM(C43:C48)</f>
        <v>979754569</v>
      </c>
      <c r="D42" s="25">
        <f t="shared" ref="D42:H42" si="9">SUM(D43:D48)</f>
        <v>102420446.37000017</v>
      </c>
      <c r="E42" s="25">
        <f t="shared" si="9"/>
        <v>1082175015.3700001</v>
      </c>
      <c r="F42" s="25">
        <f t="shared" si="9"/>
        <v>1082175015.3700001</v>
      </c>
      <c r="G42" s="25">
        <f t="shared" si="9"/>
        <v>974122003.82999992</v>
      </c>
      <c r="H42" s="26">
        <f t="shared" si="9"/>
        <v>0</v>
      </c>
    </row>
    <row r="43" spans="1:8">
      <c r="A43" s="59"/>
      <c r="B43" s="29" t="s">
        <v>43</v>
      </c>
      <c r="C43" s="30">
        <v>260000000</v>
      </c>
      <c r="D43" s="30">
        <f t="shared" si="8"/>
        <v>-5287805.8199999928</v>
      </c>
      <c r="E43" s="30">
        <v>254712194.18000001</v>
      </c>
      <c r="F43" s="30">
        <v>254712194.18000001</v>
      </c>
      <c r="G43" s="30">
        <v>237338421.18000001</v>
      </c>
      <c r="H43" s="31">
        <v>0</v>
      </c>
    </row>
    <row r="44" spans="1:8" ht="25.5">
      <c r="A44" s="59"/>
      <c r="B44" s="29" t="s">
        <v>44</v>
      </c>
      <c r="C44" s="30">
        <v>53101012</v>
      </c>
      <c r="D44" s="30">
        <f t="shared" si="8"/>
        <v>1097623.3699999973</v>
      </c>
      <c r="E44" s="30">
        <v>54198635.369999997</v>
      </c>
      <c r="F44" s="30">
        <v>54198635.369999997</v>
      </c>
      <c r="G44" s="30">
        <v>51141431.549999997</v>
      </c>
      <c r="H44" s="31">
        <v>0</v>
      </c>
    </row>
    <row r="45" spans="1:8">
      <c r="A45" s="59"/>
      <c r="B45" s="29" t="s">
        <v>45</v>
      </c>
      <c r="C45" s="30">
        <v>36728601</v>
      </c>
      <c r="D45" s="30">
        <f t="shared" si="8"/>
        <v>1232813.5600000024</v>
      </c>
      <c r="E45" s="30">
        <v>37961414.560000002</v>
      </c>
      <c r="F45" s="30">
        <v>37961414.560000002</v>
      </c>
      <c r="G45" s="30">
        <v>36226185.560000002</v>
      </c>
      <c r="H45" s="31">
        <v>0</v>
      </c>
    </row>
    <row r="46" spans="1:8" ht="25.5">
      <c r="A46" s="59"/>
      <c r="B46" s="29" t="s">
        <v>46</v>
      </c>
      <c r="C46" s="30">
        <v>43547561</v>
      </c>
      <c r="D46" s="30">
        <f t="shared" si="8"/>
        <v>1243597</v>
      </c>
      <c r="E46" s="30">
        <v>44791158</v>
      </c>
      <c r="F46" s="30">
        <v>44791158</v>
      </c>
      <c r="G46" s="30">
        <v>42685653</v>
      </c>
      <c r="H46" s="31">
        <v>0</v>
      </c>
    </row>
    <row r="47" spans="1:8">
      <c r="A47" s="59"/>
      <c r="B47" s="29" t="s">
        <v>47</v>
      </c>
      <c r="C47" s="30">
        <v>586377395</v>
      </c>
      <c r="D47" s="30">
        <f t="shared" si="8"/>
        <v>62564658.200000167</v>
      </c>
      <c r="E47" s="30">
        <v>648942053.20000017</v>
      </c>
      <c r="F47" s="30">
        <v>648942053.20000017</v>
      </c>
      <c r="G47" s="30">
        <v>569198777.25999999</v>
      </c>
      <c r="H47" s="31">
        <v>0</v>
      </c>
    </row>
    <row r="48" spans="1:8" ht="25.5">
      <c r="A48" s="62"/>
      <c r="B48" s="29" t="s">
        <v>48</v>
      </c>
      <c r="C48" s="30">
        <v>0</v>
      </c>
      <c r="D48" s="30">
        <f t="shared" si="8"/>
        <v>41569560.059999995</v>
      </c>
      <c r="E48" s="30">
        <v>41569560.059999995</v>
      </c>
      <c r="F48" s="30">
        <v>41569560.059999995</v>
      </c>
      <c r="G48" s="30">
        <v>37531535.280000001</v>
      </c>
      <c r="H48" s="31">
        <v>0</v>
      </c>
    </row>
    <row r="49" spans="1:8" s="16" customFormat="1" ht="26.25">
      <c r="A49" s="58"/>
      <c r="B49" s="21" t="s">
        <v>49</v>
      </c>
      <c r="C49" s="22">
        <f>C50+C80+C70+C73+C88+C82+C76+C92</f>
        <v>3554036481</v>
      </c>
      <c r="D49" s="22">
        <f t="shared" ref="D49:H49" si="10">D50+D80+D70+D73+D88+D82+D76+D92</f>
        <v>1482642411.4199996</v>
      </c>
      <c r="E49" s="22">
        <f t="shared" si="10"/>
        <v>5036678892.4200001</v>
      </c>
      <c r="F49" s="22">
        <f t="shared" si="10"/>
        <v>5025940232.5499992</v>
      </c>
      <c r="G49" s="22">
        <f t="shared" si="10"/>
        <v>3698563475.3599997</v>
      </c>
      <c r="H49" s="22">
        <f t="shared" si="10"/>
        <v>10738659.870000008</v>
      </c>
    </row>
    <row r="50" spans="1:8" s="27" customFormat="1" ht="15">
      <c r="A50" s="58"/>
      <c r="B50" s="24" t="s">
        <v>50</v>
      </c>
      <c r="C50" s="25">
        <f>SUM(C51:C69)</f>
        <v>1585996752</v>
      </c>
      <c r="D50" s="25">
        <f t="shared" ref="D50:H50" si="11">SUM(D51:D69)</f>
        <v>465157438.79000002</v>
      </c>
      <c r="E50" s="25">
        <f t="shared" si="11"/>
        <v>2051154190.79</v>
      </c>
      <c r="F50" s="25">
        <f t="shared" si="11"/>
        <v>2040811355.7300003</v>
      </c>
      <c r="G50" s="25">
        <f t="shared" si="11"/>
        <v>1816126550.6299999</v>
      </c>
      <c r="H50" s="26">
        <f t="shared" si="11"/>
        <v>10342835.059999999</v>
      </c>
    </row>
    <row r="51" spans="1:8" s="32" customFormat="1">
      <c r="A51" s="59"/>
      <c r="B51" s="29" t="s">
        <v>51</v>
      </c>
      <c r="C51" s="30">
        <v>294510860</v>
      </c>
      <c r="D51" s="30">
        <f t="shared" ref="D51:D69" si="12">E51-C51</f>
        <v>44444774.019999981</v>
      </c>
      <c r="E51" s="30">
        <v>338955634.01999998</v>
      </c>
      <c r="F51" s="30">
        <v>338955634.01999998</v>
      </c>
      <c r="G51" s="30">
        <v>304249716.96000004</v>
      </c>
      <c r="H51" s="31">
        <v>0</v>
      </c>
    </row>
    <row r="52" spans="1:8">
      <c r="A52" s="59"/>
      <c r="B52" s="29" t="s">
        <v>52</v>
      </c>
      <c r="C52" s="30">
        <v>311433690</v>
      </c>
      <c r="D52" s="30">
        <f t="shared" si="12"/>
        <v>100494843.22000003</v>
      </c>
      <c r="E52" s="30">
        <v>411928533.22000003</v>
      </c>
      <c r="F52" s="30">
        <v>410915215.99000001</v>
      </c>
      <c r="G52" s="30">
        <v>362367215.95999998</v>
      </c>
      <c r="H52" s="31">
        <v>1013317.2299999986</v>
      </c>
    </row>
    <row r="53" spans="1:8" s="27" customFormat="1" ht="26.25">
      <c r="A53" s="59"/>
      <c r="B53" s="29" t="s">
        <v>53</v>
      </c>
      <c r="C53" s="30">
        <v>42398831</v>
      </c>
      <c r="D53" s="30">
        <f t="shared" si="12"/>
        <v>-3961693</v>
      </c>
      <c r="E53" s="30">
        <v>38437138</v>
      </c>
      <c r="F53" s="30">
        <v>38437138</v>
      </c>
      <c r="G53" s="30">
        <v>37120901</v>
      </c>
      <c r="H53" s="31">
        <v>0</v>
      </c>
    </row>
    <row r="54" spans="1:8" ht="25.5">
      <c r="A54" s="59"/>
      <c r="B54" s="29" t="s">
        <v>54</v>
      </c>
      <c r="C54" s="30">
        <v>131494347</v>
      </c>
      <c r="D54" s="30">
        <f t="shared" si="12"/>
        <v>6353267.0499999821</v>
      </c>
      <c r="E54" s="30">
        <v>137847614.04999998</v>
      </c>
      <c r="F54" s="30">
        <v>136394917.69</v>
      </c>
      <c r="G54" s="30">
        <v>123527660.05</v>
      </c>
      <c r="H54" s="31">
        <v>1452696.3600000003</v>
      </c>
    </row>
    <row r="55" spans="1:8" ht="25.5">
      <c r="A55" s="59"/>
      <c r="B55" s="29" t="s">
        <v>55</v>
      </c>
      <c r="C55" s="30">
        <v>122045961</v>
      </c>
      <c r="D55" s="30">
        <f t="shared" si="12"/>
        <v>25180610.559999973</v>
      </c>
      <c r="E55" s="30">
        <v>147226571.55999997</v>
      </c>
      <c r="F55" s="30">
        <v>147226571.55999997</v>
      </c>
      <c r="G55" s="30">
        <v>135327717.25</v>
      </c>
      <c r="H55" s="31">
        <v>0</v>
      </c>
    </row>
    <row r="56" spans="1:8" s="27" customFormat="1" ht="26.25">
      <c r="A56" s="59"/>
      <c r="B56" s="29" t="s">
        <v>56</v>
      </c>
      <c r="C56" s="30">
        <v>33860498</v>
      </c>
      <c r="D56" s="30">
        <f t="shared" si="12"/>
        <v>3003971.1700000018</v>
      </c>
      <c r="E56" s="30">
        <v>36864469.170000002</v>
      </c>
      <c r="F56" s="30">
        <v>36864469.170000002</v>
      </c>
      <c r="G56" s="30">
        <v>35464837.030000001</v>
      </c>
      <c r="H56" s="31">
        <v>0</v>
      </c>
    </row>
    <row r="57" spans="1:8">
      <c r="A57" s="59"/>
      <c r="B57" s="29" t="s">
        <v>57</v>
      </c>
      <c r="C57" s="30">
        <v>19361137</v>
      </c>
      <c r="D57" s="30">
        <f t="shared" si="12"/>
        <v>25304211.200000025</v>
      </c>
      <c r="E57" s="30">
        <v>44665348.200000025</v>
      </c>
      <c r="F57" s="30">
        <v>44665348.200000025</v>
      </c>
      <c r="G57" s="30">
        <v>41637423.950000003</v>
      </c>
      <c r="H57" s="31">
        <v>0</v>
      </c>
    </row>
    <row r="58" spans="1:8">
      <c r="A58" s="59"/>
      <c r="B58" s="29" t="s">
        <v>58</v>
      </c>
      <c r="C58" s="30">
        <v>39223624</v>
      </c>
      <c r="D58" s="30">
        <f t="shared" si="12"/>
        <v>299999.99999999255</v>
      </c>
      <c r="E58" s="30">
        <v>39523623.999999993</v>
      </c>
      <c r="F58" s="30">
        <v>32479979.440000001</v>
      </c>
      <c r="G58" s="30">
        <v>31149493.190000001</v>
      </c>
      <c r="H58" s="31">
        <v>7043644.5600000005</v>
      </c>
    </row>
    <row r="59" spans="1:8">
      <c r="A59" s="59"/>
      <c r="B59" s="29" t="s">
        <v>59</v>
      </c>
      <c r="C59" s="30">
        <v>52287727</v>
      </c>
      <c r="D59" s="30">
        <f t="shared" si="12"/>
        <v>7088335.5700000077</v>
      </c>
      <c r="E59" s="30">
        <v>59376062.570000008</v>
      </c>
      <c r="F59" s="30">
        <v>59323153.789999999</v>
      </c>
      <c r="G59" s="30">
        <v>50672422.000000007</v>
      </c>
      <c r="H59" s="31">
        <v>52908.779999998631</v>
      </c>
    </row>
    <row r="60" spans="1:8">
      <c r="A60" s="60"/>
      <c r="B60" s="29" t="s">
        <v>60</v>
      </c>
      <c r="C60" s="30">
        <v>23767712</v>
      </c>
      <c r="D60" s="30">
        <f t="shared" si="12"/>
        <v>8078127.9999999963</v>
      </c>
      <c r="E60" s="30">
        <v>31845839.999999996</v>
      </c>
      <c r="F60" s="30">
        <v>31845839.999999996</v>
      </c>
      <c r="G60" s="30">
        <v>30714134.740000002</v>
      </c>
      <c r="H60" s="31">
        <v>0</v>
      </c>
    </row>
    <row r="61" spans="1:8">
      <c r="A61" s="59"/>
      <c r="B61" s="29" t="s">
        <v>61</v>
      </c>
      <c r="C61" s="30">
        <v>201638411</v>
      </c>
      <c r="D61" s="30">
        <f t="shared" si="12"/>
        <v>0</v>
      </c>
      <c r="E61" s="30">
        <v>201638411</v>
      </c>
      <c r="F61" s="30">
        <v>200967391.60999998</v>
      </c>
      <c r="G61" s="30">
        <v>173104102.60999998</v>
      </c>
      <c r="H61" s="31">
        <v>671019.39</v>
      </c>
    </row>
    <row r="62" spans="1:8">
      <c r="A62" s="59"/>
      <c r="B62" s="29" t="s">
        <v>62</v>
      </c>
      <c r="C62" s="30">
        <v>58457947</v>
      </c>
      <c r="D62" s="30">
        <f t="shared" si="12"/>
        <v>0</v>
      </c>
      <c r="E62" s="30">
        <v>58457947.000000007</v>
      </c>
      <c r="F62" s="30">
        <v>58457947</v>
      </c>
      <c r="G62" s="30">
        <v>58457947</v>
      </c>
      <c r="H62" s="31">
        <v>0</v>
      </c>
    </row>
    <row r="63" spans="1:8">
      <c r="A63" s="61"/>
      <c r="B63" s="29" t="s">
        <v>63</v>
      </c>
      <c r="C63" s="30">
        <v>137177230</v>
      </c>
      <c r="D63" s="30">
        <f t="shared" si="12"/>
        <v>188806076.35000002</v>
      </c>
      <c r="E63" s="30">
        <v>325983306.35000002</v>
      </c>
      <c r="F63" s="30">
        <v>325983306.35000002</v>
      </c>
      <c r="G63" s="30">
        <v>291320542.77999997</v>
      </c>
      <c r="H63" s="31">
        <v>0</v>
      </c>
    </row>
    <row r="64" spans="1:8" ht="25.5">
      <c r="A64" s="59"/>
      <c r="B64" s="36" t="s">
        <v>64</v>
      </c>
      <c r="C64" s="30">
        <v>42953307</v>
      </c>
      <c r="D64" s="30">
        <f t="shared" si="12"/>
        <v>26778748.719999999</v>
      </c>
      <c r="E64" s="30">
        <v>69732055.719999999</v>
      </c>
      <c r="F64" s="30">
        <v>69732055.719999999</v>
      </c>
      <c r="G64" s="30">
        <v>65725605.789999999</v>
      </c>
      <c r="H64" s="31">
        <v>0</v>
      </c>
    </row>
    <row r="65" spans="1:8">
      <c r="A65" s="59"/>
      <c r="B65" s="29" t="s">
        <v>65</v>
      </c>
      <c r="C65" s="30">
        <v>29068832</v>
      </c>
      <c r="D65" s="30">
        <f t="shared" si="12"/>
        <v>25281881.420000017</v>
      </c>
      <c r="E65" s="30">
        <v>54350713.420000017</v>
      </c>
      <c r="F65" s="30">
        <v>54350713.420000017</v>
      </c>
      <c r="G65" s="30">
        <v>23795347.659999996</v>
      </c>
      <c r="H65" s="31">
        <v>0</v>
      </c>
    </row>
    <row r="66" spans="1:8">
      <c r="A66" s="61"/>
      <c r="B66" s="29" t="s">
        <v>66</v>
      </c>
      <c r="C66" s="30">
        <v>12558266</v>
      </c>
      <c r="D66" s="30">
        <f t="shared" si="12"/>
        <v>5747810.1899999976</v>
      </c>
      <c r="E66" s="30">
        <v>18306076.189999998</v>
      </c>
      <c r="F66" s="30">
        <v>18293146.709999997</v>
      </c>
      <c r="G66" s="30">
        <v>18293146.709999997</v>
      </c>
      <c r="H66" s="31">
        <v>12929.48</v>
      </c>
    </row>
    <row r="67" spans="1:8">
      <c r="A67" s="61"/>
      <c r="B67" s="36" t="s">
        <v>67</v>
      </c>
      <c r="C67" s="30">
        <v>12389062</v>
      </c>
      <c r="D67" s="30">
        <f t="shared" si="12"/>
        <v>500000</v>
      </c>
      <c r="E67" s="30">
        <v>12889062</v>
      </c>
      <c r="F67" s="30">
        <v>12886171</v>
      </c>
      <c r="G67" s="30">
        <v>12386171</v>
      </c>
      <c r="H67" s="31">
        <v>2891</v>
      </c>
    </row>
    <row r="68" spans="1:8">
      <c r="A68" s="61"/>
      <c r="B68" s="36" t="s">
        <v>68</v>
      </c>
      <c r="C68" s="30">
        <v>14443693</v>
      </c>
      <c r="D68" s="30">
        <f t="shared" si="12"/>
        <v>449571.46000000276</v>
      </c>
      <c r="E68" s="30">
        <v>14893264.460000003</v>
      </c>
      <c r="F68" s="30">
        <v>14799836.200000001</v>
      </c>
      <c r="G68" s="30">
        <v>13228766.35</v>
      </c>
      <c r="H68" s="31">
        <v>93428.259999999616</v>
      </c>
    </row>
    <row r="69" spans="1:8">
      <c r="A69" s="61"/>
      <c r="B69" s="36" t="s">
        <v>69</v>
      </c>
      <c r="C69" s="30">
        <v>6925617</v>
      </c>
      <c r="D69" s="30">
        <f t="shared" si="12"/>
        <v>1306902.8599999994</v>
      </c>
      <c r="E69" s="30">
        <v>8232519.8599999994</v>
      </c>
      <c r="F69" s="30">
        <v>8232519.8599999994</v>
      </c>
      <c r="G69" s="30">
        <v>7583398.5999999996</v>
      </c>
      <c r="H69" s="31">
        <v>0</v>
      </c>
    </row>
    <row r="70" spans="1:8">
      <c r="A70" s="58"/>
      <c r="B70" s="24" t="s">
        <v>70</v>
      </c>
      <c r="C70" s="25">
        <f>SUM(C71:C72)</f>
        <v>1007373868</v>
      </c>
      <c r="D70" s="25">
        <f t="shared" ref="D70:H70" si="13">SUM(D71:D72)</f>
        <v>695145199.64999974</v>
      </c>
      <c r="E70" s="25">
        <f t="shared" si="13"/>
        <v>1702519067.6499996</v>
      </c>
      <c r="F70" s="25">
        <f t="shared" si="13"/>
        <v>1702233261.6899998</v>
      </c>
      <c r="G70" s="25">
        <f t="shared" si="13"/>
        <v>1137187088.3700001</v>
      </c>
      <c r="H70" s="26">
        <f t="shared" si="13"/>
        <v>285805.96000000834</v>
      </c>
    </row>
    <row r="71" spans="1:8" s="32" customFormat="1">
      <c r="A71" s="59"/>
      <c r="B71" s="29" t="s">
        <v>71</v>
      </c>
      <c r="C71" s="30">
        <v>783132954</v>
      </c>
      <c r="D71" s="30">
        <f t="shared" ref="D71:D72" si="14">E71-C71</f>
        <v>754385740.25999975</v>
      </c>
      <c r="E71" s="30">
        <v>1537518694.2599998</v>
      </c>
      <c r="F71" s="30">
        <v>1537518694.2599998</v>
      </c>
      <c r="G71" s="30">
        <v>1003173129.49</v>
      </c>
      <c r="H71" s="31">
        <v>0</v>
      </c>
    </row>
    <row r="72" spans="1:8" s="32" customFormat="1" ht="25.5">
      <c r="A72" s="59"/>
      <c r="B72" s="29" t="s">
        <v>72</v>
      </c>
      <c r="C72" s="30">
        <v>224240914</v>
      </c>
      <c r="D72" s="30">
        <f t="shared" si="14"/>
        <v>-59240540.610000014</v>
      </c>
      <c r="E72" s="30">
        <v>165000373.38999999</v>
      </c>
      <c r="F72" s="30">
        <v>164714567.42999998</v>
      </c>
      <c r="G72" s="30">
        <v>134013958.88000001</v>
      </c>
      <c r="H72" s="31">
        <v>285805.96000000834</v>
      </c>
    </row>
    <row r="73" spans="1:8">
      <c r="A73" s="58"/>
      <c r="B73" s="24" t="s">
        <v>73</v>
      </c>
      <c r="C73" s="25">
        <f t="shared" ref="C73:H73" si="15">SUM(C74:C75)</f>
        <v>94620695</v>
      </c>
      <c r="D73" s="25">
        <f t="shared" si="15"/>
        <v>26151242.64999995</v>
      </c>
      <c r="E73" s="25">
        <f t="shared" si="15"/>
        <v>120771937.64999995</v>
      </c>
      <c r="F73" s="25">
        <f t="shared" si="15"/>
        <v>120661918.82999995</v>
      </c>
      <c r="G73" s="25">
        <f t="shared" si="15"/>
        <v>106588892.49999997</v>
      </c>
      <c r="H73" s="26">
        <f t="shared" si="15"/>
        <v>110018.81999999983</v>
      </c>
    </row>
    <row r="74" spans="1:8">
      <c r="A74" s="59"/>
      <c r="B74" s="29" t="s">
        <v>74</v>
      </c>
      <c r="C74" s="30">
        <v>75410055</v>
      </c>
      <c r="D74" s="30">
        <f t="shared" ref="D74:D75" si="16">E74-C74</f>
        <v>24648562.299999952</v>
      </c>
      <c r="E74" s="30">
        <v>100058617.29999995</v>
      </c>
      <c r="F74" s="30">
        <v>100058617.29999995</v>
      </c>
      <c r="G74" s="30">
        <v>87147344.539999977</v>
      </c>
      <c r="H74" s="31">
        <v>0</v>
      </c>
    </row>
    <row r="75" spans="1:8" ht="25.5">
      <c r="A75" s="59"/>
      <c r="B75" s="37" t="s">
        <v>75</v>
      </c>
      <c r="C75" s="30">
        <v>19210640</v>
      </c>
      <c r="D75" s="30">
        <f t="shared" si="16"/>
        <v>1502680.3499999978</v>
      </c>
      <c r="E75" s="30">
        <v>20713320.349999998</v>
      </c>
      <c r="F75" s="30">
        <v>20603301.529999997</v>
      </c>
      <c r="G75" s="30">
        <v>19441547.959999997</v>
      </c>
      <c r="H75" s="31">
        <v>110018.81999999983</v>
      </c>
    </row>
    <row r="76" spans="1:8">
      <c r="A76" s="58"/>
      <c r="B76" s="24" t="s">
        <v>76</v>
      </c>
      <c r="C76" s="25">
        <f>SUM(C77:C79)</f>
        <v>0</v>
      </c>
      <c r="D76" s="25">
        <f t="shared" ref="D76:H76" si="17">SUM(D77:D79)</f>
        <v>588433236.05999994</v>
      </c>
      <c r="E76" s="25">
        <f t="shared" si="17"/>
        <v>588433236.05999994</v>
      </c>
      <c r="F76" s="25">
        <f t="shared" si="17"/>
        <v>588433236.05999994</v>
      </c>
      <c r="G76" s="25">
        <f t="shared" si="17"/>
        <v>169458370.40000001</v>
      </c>
      <c r="H76" s="26">
        <f t="shared" si="17"/>
        <v>0</v>
      </c>
    </row>
    <row r="77" spans="1:8" ht="25.5">
      <c r="A77" s="63"/>
      <c r="B77" s="29" t="s">
        <v>77</v>
      </c>
      <c r="C77" s="30">
        <v>0</v>
      </c>
      <c r="D77" s="30">
        <f t="shared" ref="D77:D79" si="18">E77-C77</f>
        <v>0</v>
      </c>
      <c r="E77" s="30">
        <v>0</v>
      </c>
      <c r="F77" s="30">
        <v>0</v>
      </c>
      <c r="G77" s="30">
        <v>0</v>
      </c>
      <c r="H77" s="31">
        <v>0</v>
      </c>
    </row>
    <row r="78" spans="1:8" ht="25.5">
      <c r="A78" s="59"/>
      <c r="B78" s="29" t="s">
        <v>78</v>
      </c>
      <c r="C78" s="30">
        <v>0</v>
      </c>
      <c r="D78" s="30">
        <f t="shared" si="18"/>
        <v>0</v>
      </c>
      <c r="E78" s="30">
        <v>0</v>
      </c>
      <c r="F78" s="30">
        <v>0</v>
      </c>
      <c r="G78" s="30">
        <v>0</v>
      </c>
      <c r="H78" s="31">
        <v>0</v>
      </c>
    </row>
    <row r="79" spans="1:8">
      <c r="A79" s="64"/>
      <c r="B79" s="29" t="s">
        <v>79</v>
      </c>
      <c r="C79" s="30">
        <v>0</v>
      </c>
      <c r="D79" s="30">
        <f t="shared" si="18"/>
        <v>588433236.05999994</v>
      </c>
      <c r="E79" s="30">
        <v>588433236.05999994</v>
      </c>
      <c r="F79" s="30">
        <v>588433236.05999994</v>
      </c>
      <c r="G79" s="30">
        <v>169458370.40000001</v>
      </c>
      <c r="H79" s="31">
        <v>0</v>
      </c>
    </row>
    <row r="80" spans="1:8" s="35" customFormat="1">
      <c r="A80" s="58"/>
      <c r="B80" s="24" t="s">
        <v>80</v>
      </c>
      <c r="C80" s="25">
        <f t="shared" ref="C80:H80" si="19">SUM(C81:C81)</f>
        <v>105480233</v>
      </c>
      <c r="D80" s="25">
        <f t="shared" si="19"/>
        <v>-46119717.959999993</v>
      </c>
      <c r="E80" s="25">
        <f t="shared" si="19"/>
        <v>59360515.040000007</v>
      </c>
      <c r="F80" s="25">
        <f t="shared" si="19"/>
        <v>59360515.010000005</v>
      </c>
      <c r="G80" s="25">
        <f t="shared" si="19"/>
        <v>31643908.829999998</v>
      </c>
      <c r="H80" s="26">
        <f t="shared" si="19"/>
        <v>3.0000001424923539E-2</v>
      </c>
    </row>
    <row r="81" spans="1:8">
      <c r="A81" s="59"/>
      <c r="B81" s="29" t="s">
        <v>81</v>
      </c>
      <c r="C81" s="30">
        <v>105480233</v>
      </c>
      <c r="D81" s="30">
        <f t="shared" ref="D81" si="20">E81-C81</f>
        <v>-46119717.959999993</v>
      </c>
      <c r="E81" s="30">
        <v>59360515.040000007</v>
      </c>
      <c r="F81" s="30">
        <v>59360515.010000005</v>
      </c>
      <c r="G81" s="30">
        <v>31643908.829999998</v>
      </c>
      <c r="H81" s="31">
        <v>3.0000001424923539E-2</v>
      </c>
    </row>
    <row r="82" spans="1:8" s="35" customFormat="1">
      <c r="A82" s="58"/>
      <c r="B82" s="24" t="s">
        <v>82</v>
      </c>
      <c r="C82" s="25">
        <f>SUM(C83:C87)</f>
        <v>539725791</v>
      </c>
      <c r="D82" s="25">
        <f t="shared" ref="D82:H82" si="21">SUM(D83:D87)</f>
        <v>-35515760.51000008</v>
      </c>
      <c r="E82" s="25">
        <f t="shared" si="21"/>
        <v>504210030.48999989</v>
      </c>
      <c r="F82" s="25">
        <f t="shared" si="21"/>
        <v>504210030.48999989</v>
      </c>
      <c r="G82" s="25">
        <f t="shared" si="21"/>
        <v>427391986.02999979</v>
      </c>
      <c r="H82" s="26">
        <f t="shared" si="21"/>
        <v>0</v>
      </c>
    </row>
    <row r="83" spans="1:8" ht="25.5">
      <c r="A83" s="59"/>
      <c r="B83" s="29" t="s">
        <v>83</v>
      </c>
      <c r="C83" s="30">
        <v>383774780</v>
      </c>
      <c r="D83" s="30">
        <f t="shared" ref="D83:D87" si="22">E83-C83</f>
        <v>-67927079.740000069</v>
      </c>
      <c r="E83" s="30">
        <v>315847700.25999993</v>
      </c>
      <c r="F83" s="30">
        <v>315847700.25999993</v>
      </c>
      <c r="G83" s="30">
        <v>259794464.76999986</v>
      </c>
      <c r="H83" s="31">
        <v>0</v>
      </c>
    </row>
    <row r="84" spans="1:8">
      <c r="A84" s="59"/>
      <c r="B84" s="29" t="s">
        <v>84</v>
      </c>
      <c r="C84" s="30">
        <v>40006310</v>
      </c>
      <c r="D84" s="30">
        <f t="shared" si="22"/>
        <v>5009278.6999999881</v>
      </c>
      <c r="E84" s="30">
        <v>45015588.699999988</v>
      </c>
      <c r="F84" s="30">
        <v>45015588.699999988</v>
      </c>
      <c r="G84" s="30">
        <v>43633695.029999986</v>
      </c>
      <c r="H84" s="31">
        <v>0</v>
      </c>
    </row>
    <row r="85" spans="1:8" ht="25.5">
      <c r="A85" s="59"/>
      <c r="B85" s="29" t="s">
        <v>85</v>
      </c>
      <c r="C85" s="30">
        <v>27492234</v>
      </c>
      <c r="D85" s="30">
        <f t="shared" si="22"/>
        <v>11394461.189999998</v>
      </c>
      <c r="E85" s="30">
        <v>38886695.189999998</v>
      </c>
      <c r="F85" s="30">
        <v>38886695.189999998</v>
      </c>
      <c r="G85" s="30">
        <v>24894053.690000005</v>
      </c>
      <c r="H85" s="31">
        <v>0</v>
      </c>
    </row>
    <row r="86" spans="1:8">
      <c r="A86" s="59"/>
      <c r="B86" s="29" t="s">
        <v>86</v>
      </c>
      <c r="C86" s="30">
        <v>26774870</v>
      </c>
      <c r="D86" s="30">
        <f t="shared" si="22"/>
        <v>-3840174.3699999899</v>
      </c>
      <c r="E86" s="30">
        <v>22934695.63000001</v>
      </c>
      <c r="F86" s="30">
        <v>22934695.63000001</v>
      </c>
      <c r="G86" s="30">
        <v>19834418.900000002</v>
      </c>
      <c r="H86" s="31">
        <v>0</v>
      </c>
    </row>
    <row r="87" spans="1:8">
      <c r="A87" s="59"/>
      <c r="B87" s="29" t="s">
        <v>87</v>
      </c>
      <c r="C87" s="30">
        <v>61677597</v>
      </c>
      <c r="D87" s="30">
        <f t="shared" si="22"/>
        <v>19847753.709999993</v>
      </c>
      <c r="E87" s="30">
        <v>81525350.709999993</v>
      </c>
      <c r="F87" s="30">
        <v>81525350.709999993</v>
      </c>
      <c r="G87" s="30">
        <v>79235353.640000001</v>
      </c>
      <c r="H87" s="31">
        <v>0</v>
      </c>
    </row>
    <row r="88" spans="1:8">
      <c r="A88" s="58"/>
      <c r="B88" s="24" t="s">
        <v>88</v>
      </c>
      <c r="C88" s="25">
        <f t="shared" ref="C88:H88" si="23">SUM(C89:C91)</f>
        <v>220839142</v>
      </c>
      <c r="D88" s="25">
        <f t="shared" si="23"/>
        <v>-216609227.25999999</v>
      </c>
      <c r="E88" s="25">
        <f t="shared" si="23"/>
        <v>4229914.74</v>
      </c>
      <c r="F88" s="25">
        <f t="shared" si="23"/>
        <v>4229914.74</v>
      </c>
      <c r="G88" s="25">
        <f t="shared" si="23"/>
        <v>4229914.74</v>
      </c>
      <c r="H88" s="26">
        <f t="shared" si="23"/>
        <v>0</v>
      </c>
    </row>
    <row r="89" spans="1:8" ht="25.5">
      <c r="A89" s="59"/>
      <c r="B89" s="29" t="s">
        <v>89</v>
      </c>
      <c r="C89" s="30">
        <v>20000000</v>
      </c>
      <c r="D89" s="30">
        <f t="shared" ref="D89:D91" si="24">E89-C89</f>
        <v>-19988079.809999999</v>
      </c>
      <c r="E89" s="30">
        <v>11920.189999999999</v>
      </c>
      <c r="F89" s="30">
        <v>11920.189999999999</v>
      </c>
      <c r="G89" s="30">
        <v>11920.189999999999</v>
      </c>
      <c r="H89" s="31">
        <v>0</v>
      </c>
    </row>
    <row r="90" spans="1:8" ht="25.5">
      <c r="A90" s="59"/>
      <c r="B90" s="29" t="s">
        <v>90</v>
      </c>
      <c r="C90" s="30">
        <v>96599115</v>
      </c>
      <c r="D90" s="30">
        <f t="shared" si="24"/>
        <v>-95759291.209999993</v>
      </c>
      <c r="E90" s="30">
        <v>839823.79</v>
      </c>
      <c r="F90" s="30">
        <v>839823.79</v>
      </c>
      <c r="G90" s="30">
        <v>839823.79</v>
      </c>
      <c r="H90" s="31">
        <v>0</v>
      </c>
    </row>
    <row r="91" spans="1:8" ht="25.5">
      <c r="A91" s="59"/>
      <c r="B91" s="29" t="s">
        <v>91</v>
      </c>
      <c r="C91" s="30">
        <v>104240027</v>
      </c>
      <c r="D91" s="30">
        <f t="shared" si="24"/>
        <v>-100861856.23999999</v>
      </c>
      <c r="E91" s="30">
        <v>3378170.76</v>
      </c>
      <c r="F91" s="30">
        <v>3378170.76</v>
      </c>
      <c r="G91" s="30">
        <v>3378170.76</v>
      </c>
      <c r="H91" s="31">
        <v>0</v>
      </c>
    </row>
    <row r="92" spans="1:8">
      <c r="A92" s="58"/>
      <c r="B92" s="24" t="s">
        <v>92</v>
      </c>
      <c r="C92" s="25">
        <f>SUM(C93:C93)</f>
        <v>0</v>
      </c>
      <c r="D92" s="25">
        <f t="shared" ref="D92:H92" si="25">SUM(D93:D93)</f>
        <v>5999999.9999999991</v>
      </c>
      <c r="E92" s="25">
        <f t="shared" si="25"/>
        <v>5999999.9999999991</v>
      </c>
      <c r="F92" s="25">
        <f t="shared" si="25"/>
        <v>6000000.0000000009</v>
      </c>
      <c r="G92" s="25">
        <f t="shared" si="25"/>
        <v>5936763.8600000003</v>
      </c>
      <c r="H92" s="26">
        <f t="shared" si="25"/>
        <v>0</v>
      </c>
    </row>
    <row r="93" spans="1:8" ht="25.5">
      <c r="A93" s="59"/>
      <c r="B93" s="29" t="s">
        <v>93</v>
      </c>
      <c r="C93" s="30">
        <v>0</v>
      </c>
      <c r="D93" s="30">
        <f t="shared" ref="D93" si="26">E93-C93</f>
        <v>5999999.9999999991</v>
      </c>
      <c r="E93" s="30">
        <v>5999999.9999999991</v>
      </c>
      <c r="F93" s="30">
        <v>6000000.0000000009</v>
      </c>
      <c r="G93" s="30">
        <v>5936763.8600000003</v>
      </c>
      <c r="H93" s="31">
        <v>0</v>
      </c>
    </row>
    <row r="94" spans="1:8">
      <c r="A94" s="58"/>
      <c r="B94" s="21" t="s">
        <v>94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3">
        <v>0</v>
      </c>
    </row>
    <row r="95" spans="1:8" s="16" customFormat="1" ht="26.25">
      <c r="A95" s="58"/>
      <c r="B95" s="38" t="s">
        <v>95</v>
      </c>
      <c r="C95" s="22">
        <f>C96</f>
        <v>0</v>
      </c>
      <c r="D95" s="22">
        <f>D96</f>
        <v>0</v>
      </c>
      <c r="E95" s="22">
        <f t="shared" ref="E95:H95" si="27">E96</f>
        <v>0</v>
      </c>
      <c r="F95" s="22">
        <f t="shared" si="27"/>
        <v>0</v>
      </c>
      <c r="G95" s="22">
        <f t="shared" si="27"/>
        <v>0</v>
      </c>
      <c r="H95" s="23">
        <f t="shared" si="27"/>
        <v>0</v>
      </c>
    </row>
    <row r="96" spans="1:8" s="16" customFormat="1" ht="15">
      <c r="A96" s="58"/>
      <c r="B96" s="39" t="s">
        <v>96</v>
      </c>
      <c r="C96" s="30">
        <f t="shared" ref="C96:H96" si="28">SUM(C97:C99)</f>
        <v>0</v>
      </c>
      <c r="D96" s="30">
        <f t="shared" si="28"/>
        <v>0</v>
      </c>
      <c r="E96" s="30">
        <v>0</v>
      </c>
      <c r="F96" s="30">
        <f t="shared" si="28"/>
        <v>0</v>
      </c>
      <c r="G96" s="30">
        <f t="shared" si="28"/>
        <v>0</v>
      </c>
      <c r="H96" s="31">
        <f t="shared" si="28"/>
        <v>0</v>
      </c>
    </row>
    <row r="97" spans="1:8" s="16" customFormat="1" ht="26.25">
      <c r="A97" s="59"/>
      <c r="B97" s="29" t="s">
        <v>97</v>
      </c>
      <c r="C97" s="30">
        <v>0</v>
      </c>
      <c r="D97" s="30">
        <f t="shared" ref="D97:D99" si="29">E97-C97</f>
        <v>0</v>
      </c>
      <c r="E97" s="30">
        <v>0</v>
      </c>
      <c r="F97" s="30">
        <v>0</v>
      </c>
      <c r="G97" s="30">
        <v>0</v>
      </c>
      <c r="H97" s="31">
        <v>0</v>
      </c>
    </row>
    <row r="98" spans="1:8" s="16" customFormat="1" ht="15">
      <c r="A98" s="63"/>
      <c r="B98" s="29" t="s">
        <v>98</v>
      </c>
      <c r="C98" s="30">
        <v>0</v>
      </c>
      <c r="D98" s="30">
        <f t="shared" si="29"/>
        <v>0</v>
      </c>
      <c r="E98" s="30">
        <v>0</v>
      </c>
      <c r="F98" s="30">
        <v>0</v>
      </c>
      <c r="G98" s="30">
        <v>0</v>
      </c>
      <c r="H98" s="31">
        <v>0</v>
      </c>
    </row>
    <row r="99" spans="1:8">
      <c r="A99" s="59"/>
      <c r="B99" s="29" t="s">
        <v>99</v>
      </c>
      <c r="C99" s="30">
        <v>0</v>
      </c>
      <c r="D99" s="30">
        <f t="shared" si="29"/>
        <v>0</v>
      </c>
      <c r="E99" s="30">
        <v>0</v>
      </c>
      <c r="F99" s="30">
        <v>0</v>
      </c>
      <c r="G99" s="30">
        <v>0</v>
      </c>
      <c r="H99" s="31">
        <v>0</v>
      </c>
    </row>
    <row r="100" spans="1:8">
      <c r="A100" s="58"/>
      <c r="B100" s="17" t="s">
        <v>100</v>
      </c>
      <c r="C100" s="18">
        <f t="shared" ref="C100:H100" si="30">C102</f>
        <v>21997762</v>
      </c>
      <c r="D100" s="18">
        <f t="shared" si="30"/>
        <v>-12464652.390000001</v>
      </c>
      <c r="E100" s="18">
        <f t="shared" si="30"/>
        <v>9533109.6099999994</v>
      </c>
      <c r="F100" s="18">
        <f t="shared" si="30"/>
        <v>9533109.6099999994</v>
      </c>
      <c r="G100" s="18">
        <f t="shared" si="30"/>
        <v>9095888.120000001</v>
      </c>
      <c r="H100" s="19">
        <f t="shared" si="30"/>
        <v>0</v>
      </c>
    </row>
    <row r="101" spans="1:8" s="16" customFormat="1" ht="26.25">
      <c r="A101" s="58"/>
      <c r="B101" s="38" t="s">
        <v>101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3">
        <v>0</v>
      </c>
    </row>
    <row r="102" spans="1:8" s="16" customFormat="1" ht="26.25">
      <c r="A102" s="58"/>
      <c r="B102" s="38" t="s">
        <v>102</v>
      </c>
      <c r="C102" s="22">
        <f>C103</f>
        <v>21997762</v>
      </c>
      <c r="D102" s="22">
        <f>D103</f>
        <v>-12464652.390000001</v>
      </c>
      <c r="E102" s="22">
        <f t="shared" ref="E102:H102" si="31">E103</f>
        <v>9533109.6099999994</v>
      </c>
      <c r="F102" s="22">
        <f t="shared" si="31"/>
        <v>9533109.6099999994</v>
      </c>
      <c r="G102" s="22">
        <f t="shared" si="31"/>
        <v>9095888.120000001</v>
      </c>
      <c r="H102" s="23">
        <f t="shared" si="31"/>
        <v>0</v>
      </c>
    </row>
    <row r="103" spans="1:8">
      <c r="A103" s="59"/>
      <c r="B103" s="39" t="s">
        <v>103</v>
      </c>
      <c r="C103" s="30">
        <f t="shared" ref="C103:F103" si="32">C104</f>
        <v>21997762</v>
      </c>
      <c r="D103" s="30">
        <f t="shared" si="32"/>
        <v>-12464652.390000001</v>
      </c>
      <c r="E103" s="30">
        <f>E104</f>
        <v>9533109.6099999994</v>
      </c>
      <c r="F103" s="30">
        <f t="shared" si="32"/>
        <v>9533109.6099999994</v>
      </c>
      <c r="G103" s="30">
        <f>G104</f>
        <v>9095888.120000001</v>
      </c>
      <c r="H103" s="31">
        <f>H104</f>
        <v>0</v>
      </c>
    </row>
    <row r="104" spans="1:8" ht="25.5">
      <c r="A104" s="61"/>
      <c r="B104" s="29" t="s">
        <v>104</v>
      </c>
      <c r="C104" s="30">
        <v>21997762</v>
      </c>
      <c r="D104" s="30">
        <f t="shared" ref="D104" si="33">E104-C104</f>
        <v>-12464652.390000001</v>
      </c>
      <c r="E104" s="30">
        <v>9533109.6099999994</v>
      </c>
      <c r="F104" s="30">
        <v>9533109.6099999994</v>
      </c>
      <c r="G104" s="30">
        <v>9095888.120000001</v>
      </c>
      <c r="H104" s="31">
        <v>0</v>
      </c>
    </row>
    <row r="105" spans="1:8" s="16" customFormat="1" ht="26.25">
      <c r="A105" s="58"/>
      <c r="B105" s="38" t="s">
        <v>105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3">
        <v>0</v>
      </c>
    </row>
    <row r="106" spans="1:8">
      <c r="A106" s="58"/>
      <c r="B106" s="12" t="s">
        <v>106</v>
      </c>
      <c r="C106" s="13">
        <f>SUM(C107:C117)</f>
        <v>2527913484</v>
      </c>
      <c r="D106" s="14">
        <f t="shared" ref="D106:H106" si="34">SUM(D107:D117)</f>
        <v>433016136.44</v>
      </c>
      <c r="E106" s="14">
        <f t="shared" si="34"/>
        <v>2960929620.4400001</v>
      </c>
      <c r="F106" s="14">
        <f t="shared" si="34"/>
        <v>2960929620.4400001</v>
      </c>
      <c r="G106" s="14">
        <f t="shared" si="34"/>
        <v>2933557494.4400001</v>
      </c>
      <c r="H106" s="15">
        <f t="shared" si="34"/>
        <v>0</v>
      </c>
    </row>
    <row r="107" spans="1:8">
      <c r="A107" s="59"/>
      <c r="B107" s="40" t="s">
        <v>107</v>
      </c>
      <c r="C107" s="30">
        <v>225410112</v>
      </c>
      <c r="D107" s="30">
        <f t="shared" ref="D107:D118" si="35">E107-C107</f>
        <v>53893902</v>
      </c>
      <c r="E107" s="30">
        <v>279304014</v>
      </c>
      <c r="F107" s="30">
        <v>279304014</v>
      </c>
      <c r="G107" s="30">
        <v>274815557</v>
      </c>
      <c r="H107" s="31">
        <v>0</v>
      </c>
    </row>
    <row r="108" spans="1:8">
      <c r="A108" s="59"/>
      <c r="B108" s="40" t="s">
        <v>108</v>
      </c>
      <c r="C108" s="30">
        <v>176240107</v>
      </c>
      <c r="D108" s="30">
        <f t="shared" si="35"/>
        <v>20749374</v>
      </c>
      <c r="E108" s="30">
        <v>196989481</v>
      </c>
      <c r="F108" s="30">
        <v>196989481</v>
      </c>
      <c r="G108" s="30">
        <v>196989481</v>
      </c>
      <c r="H108" s="31">
        <v>0</v>
      </c>
    </row>
    <row r="109" spans="1:8">
      <c r="A109" s="59"/>
      <c r="B109" s="40" t="s">
        <v>109</v>
      </c>
      <c r="C109" s="30">
        <v>133017761</v>
      </c>
      <c r="D109" s="30">
        <f t="shared" si="35"/>
        <v>8646030</v>
      </c>
      <c r="E109" s="30">
        <v>141663791</v>
      </c>
      <c r="F109" s="30">
        <v>141663791</v>
      </c>
      <c r="G109" s="30">
        <v>141663791</v>
      </c>
      <c r="H109" s="31">
        <v>0</v>
      </c>
    </row>
    <row r="110" spans="1:8">
      <c r="A110" s="59"/>
      <c r="B110" s="40" t="s">
        <v>110</v>
      </c>
      <c r="C110" s="30">
        <v>281331552</v>
      </c>
      <c r="D110" s="30">
        <f t="shared" si="35"/>
        <v>46119976</v>
      </c>
      <c r="E110" s="30">
        <v>327451528</v>
      </c>
      <c r="F110" s="30">
        <v>327451528</v>
      </c>
      <c r="G110" s="30">
        <v>327451528</v>
      </c>
      <c r="H110" s="31">
        <v>0</v>
      </c>
    </row>
    <row r="111" spans="1:8">
      <c r="A111" s="59"/>
      <c r="B111" s="40" t="s">
        <v>111</v>
      </c>
      <c r="C111" s="30">
        <v>724593617</v>
      </c>
      <c r="D111" s="30">
        <f t="shared" si="35"/>
        <v>137763456</v>
      </c>
      <c r="E111" s="30">
        <v>862357073</v>
      </c>
      <c r="F111" s="30">
        <v>862357073</v>
      </c>
      <c r="G111" s="30">
        <v>859902564</v>
      </c>
      <c r="H111" s="31">
        <v>0</v>
      </c>
    </row>
    <row r="112" spans="1:8">
      <c r="A112" s="59"/>
      <c r="B112" s="40" t="s">
        <v>112</v>
      </c>
      <c r="C112" s="30">
        <v>132629383</v>
      </c>
      <c r="D112" s="30">
        <f t="shared" si="35"/>
        <v>19564708</v>
      </c>
      <c r="E112" s="30">
        <v>152194091</v>
      </c>
      <c r="F112" s="30">
        <v>152194091</v>
      </c>
      <c r="G112" s="30">
        <v>152194091</v>
      </c>
      <c r="H112" s="31">
        <v>0</v>
      </c>
    </row>
    <row r="113" spans="1:8">
      <c r="A113" s="59"/>
      <c r="B113" s="40" t="s">
        <v>113</v>
      </c>
      <c r="C113" s="30">
        <v>137009226</v>
      </c>
      <c r="D113" s="30">
        <f t="shared" si="35"/>
        <v>10244785</v>
      </c>
      <c r="E113" s="30">
        <v>147254011</v>
      </c>
      <c r="F113" s="30">
        <v>147254011</v>
      </c>
      <c r="G113" s="30">
        <v>147254011</v>
      </c>
      <c r="H113" s="31">
        <v>0</v>
      </c>
    </row>
    <row r="114" spans="1:8">
      <c r="A114" s="59"/>
      <c r="B114" s="40" t="s">
        <v>114</v>
      </c>
      <c r="C114" s="30">
        <v>322982190</v>
      </c>
      <c r="D114" s="30">
        <f t="shared" si="35"/>
        <v>88877049.439999998</v>
      </c>
      <c r="E114" s="30">
        <v>411859239.44</v>
      </c>
      <c r="F114" s="30">
        <v>411859239.44</v>
      </c>
      <c r="G114" s="30">
        <v>396360840.44</v>
      </c>
      <c r="H114" s="31">
        <v>0</v>
      </c>
    </row>
    <row r="115" spans="1:8">
      <c r="A115" s="59"/>
      <c r="B115" s="40" t="s">
        <v>115</v>
      </c>
      <c r="C115" s="30">
        <v>154514937</v>
      </c>
      <c r="D115" s="30">
        <f t="shared" si="35"/>
        <v>13058583</v>
      </c>
      <c r="E115" s="30">
        <v>167573520</v>
      </c>
      <c r="F115" s="30">
        <v>167573520</v>
      </c>
      <c r="G115" s="30">
        <v>162642759</v>
      </c>
      <c r="H115" s="31">
        <v>0</v>
      </c>
    </row>
    <row r="116" spans="1:8">
      <c r="A116" s="59"/>
      <c r="B116" s="40" t="s">
        <v>116</v>
      </c>
      <c r="C116" s="30">
        <v>120134530</v>
      </c>
      <c r="D116" s="30">
        <f t="shared" si="35"/>
        <v>6592705</v>
      </c>
      <c r="E116" s="30">
        <v>126727235</v>
      </c>
      <c r="F116" s="30">
        <v>126727235</v>
      </c>
      <c r="G116" s="30">
        <v>126727235</v>
      </c>
      <c r="H116" s="31">
        <v>0</v>
      </c>
    </row>
    <row r="117" spans="1:8">
      <c r="A117" s="59"/>
      <c r="B117" s="40" t="s">
        <v>117</v>
      </c>
      <c r="C117" s="30">
        <v>120050069</v>
      </c>
      <c r="D117" s="30">
        <f t="shared" si="35"/>
        <v>27505568</v>
      </c>
      <c r="E117" s="30">
        <v>147555637</v>
      </c>
      <c r="F117" s="30">
        <v>147555637</v>
      </c>
      <c r="G117" s="30">
        <v>147555637</v>
      </c>
      <c r="H117" s="31">
        <v>0</v>
      </c>
    </row>
    <row r="118" spans="1:8">
      <c r="A118" s="59"/>
      <c r="B118" s="12" t="s">
        <v>118</v>
      </c>
      <c r="C118" s="13">
        <v>3016064268</v>
      </c>
      <c r="D118" s="14">
        <f t="shared" si="35"/>
        <v>434523155.03000069</v>
      </c>
      <c r="E118" s="14">
        <v>3450587423.0300007</v>
      </c>
      <c r="F118" s="14">
        <v>3450587423.0300007</v>
      </c>
      <c r="G118" s="14">
        <v>3450587423.0300007</v>
      </c>
      <c r="H118" s="15">
        <v>0</v>
      </c>
    </row>
    <row r="119" spans="1:8">
      <c r="A119" s="59"/>
      <c r="B119" s="41"/>
      <c r="C119" s="42"/>
      <c r="D119" s="42"/>
      <c r="E119" s="42"/>
      <c r="F119" s="42"/>
      <c r="G119" s="42"/>
      <c r="H119" s="43"/>
    </row>
    <row r="120" spans="1:8" ht="15">
      <c r="A120" s="65"/>
      <c r="B120" s="9" t="s">
        <v>119</v>
      </c>
      <c r="C120" s="10">
        <f t="shared" ref="C120:H120" si="36">C121+C214+C226</f>
        <v>12898120008</v>
      </c>
      <c r="D120" s="10">
        <f t="shared" si="36"/>
        <v>1668444050.2499995</v>
      </c>
      <c r="E120" s="10">
        <f t="shared" si="36"/>
        <v>14566564058.25</v>
      </c>
      <c r="F120" s="10">
        <f t="shared" si="36"/>
        <v>14169615639.789999</v>
      </c>
      <c r="G120" s="10">
        <f t="shared" si="36"/>
        <v>13990529778.659998</v>
      </c>
      <c r="H120" s="11">
        <f t="shared" si="36"/>
        <v>396948418.45999998</v>
      </c>
    </row>
    <row r="121" spans="1:8">
      <c r="A121" s="58"/>
      <c r="B121" s="12" t="s">
        <v>13</v>
      </c>
      <c r="C121" s="13">
        <f t="shared" ref="C121:H121" si="37">C122+C208</f>
        <v>11133040630</v>
      </c>
      <c r="D121" s="14">
        <f t="shared" si="37"/>
        <v>1382580769.6699996</v>
      </c>
      <c r="E121" s="14">
        <f t="shared" si="37"/>
        <v>12515621399.670002</v>
      </c>
      <c r="F121" s="14">
        <f t="shared" si="37"/>
        <v>12118803300.710001</v>
      </c>
      <c r="G121" s="14">
        <f t="shared" si="37"/>
        <v>11939717439.58</v>
      </c>
      <c r="H121" s="15">
        <f t="shared" si="37"/>
        <v>396818098.95999998</v>
      </c>
    </row>
    <row r="122" spans="1:8">
      <c r="A122" s="58"/>
      <c r="B122" s="17" t="s">
        <v>14</v>
      </c>
      <c r="C122" s="18">
        <f t="shared" ref="C122:H122" si="38">C123+C203</f>
        <v>11133040630</v>
      </c>
      <c r="D122" s="18">
        <f t="shared" si="38"/>
        <v>1381473370.1999996</v>
      </c>
      <c r="E122" s="18">
        <f t="shared" si="38"/>
        <v>12514514000.200003</v>
      </c>
      <c r="F122" s="18">
        <f t="shared" si="38"/>
        <v>12117695901.240002</v>
      </c>
      <c r="G122" s="18">
        <f t="shared" si="38"/>
        <v>11938856290.110001</v>
      </c>
      <c r="H122" s="19">
        <f t="shared" si="38"/>
        <v>396818098.95999998</v>
      </c>
    </row>
    <row r="123" spans="1:8">
      <c r="A123" s="58"/>
      <c r="B123" s="20" t="s">
        <v>15</v>
      </c>
      <c r="C123" s="18">
        <f t="shared" ref="C123:H123" si="39">C124+C157</f>
        <v>11133040630</v>
      </c>
      <c r="D123" s="18">
        <f t="shared" si="39"/>
        <v>1381473370.1999996</v>
      </c>
      <c r="E123" s="18">
        <f t="shared" si="39"/>
        <v>12514514000.200003</v>
      </c>
      <c r="F123" s="18">
        <f t="shared" si="39"/>
        <v>12117695901.240002</v>
      </c>
      <c r="G123" s="18">
        <f t="shared" si="39"/>
        <v>11938856290.110001</v>
      </c>
      <c r="H123" s="19">
        <f t="shared" si="39"/>
        <v>396818098.95999998</v>
      </c>
    </row>
    <row r="124" spans="1:8">
      <c r="A124" s="58"/>
      <c r="B124" s="21" t="s">
        <v>16</v>
      </c>
      <c r="C124" s="22">
        <f t="shared" ref="C124:H124" si="40">C125+SUM(C148:C150)</f>
        <v>2407895470</v>
      </c>
      <c r="D124" s="22">
        <f t="shared" si="40"/>
        <v>-578752460.88999987</v>
      </c>
      <c r="E124" s="22">
        <f t="shared" si="40"/>
        <v>1829143009.1099999</v>
      </c>
      <c r="F124" s="22">
        <f t="shared" si="40"/>
        <v>1708123554.1599996</v>
      </c>
      <c r="G124" s="22">
        <f t="shared" si="40"/>
        <v>1549186952.1199999</v>
      </c>
      <c r="H124" s="23">
        <f t="shared" si="40"/>
        <v>121019454.95</v>
      </c>
    </row>
    <row r="125" spans="1:8">
      <c r="A125" s="58"/>
      <c r="B125" s="24" t="s">
        <v>17</v>
      </c>
      <c r="C125" s="25">
        <f t="shared" ref="C125:H125" si="41">SUM(C126:C143)</f>
        <v>2330948651</v>
      </c>
      <c r="D125" s="25">
        <f t="shared" si="41"/>
        <v>-744814582.2099998</v>
      </c>
      <c r="E125" s="25">
        <f t="shared" si="41"/>
        <v>1586134068.79</v>
      </c>
      <c r="F125" s="25">
        <f t="shared" si="41"/>
        <v>1465114613.8399997</v>
      </c>
      <c r="G125" s="25">
        <f t="shared" si="41"/>
        <v>1306178011.8</v>
      </c>
      <c r="H125" s="26">
        <f t="shared" si="41"/>
        <v>121019454.95</v>
      </c>
    </row>
    <row r="126" spans="1:8">
      <c r="A126" s="59"/>
      <c r="B126" s="29" t="s">
        <v>18</v>
      </c>
      <c r="C126" s="30">
        <v>0</v>
      </c>
      <c r="D126" s="30">
        <f t="shared" ref="D126:D142" si="42">E126-C126</f>
        <v>2224999.96</v>
      </c>
      <c r="E126" s="30">
        <v>2224999.96</v>
      </c>
      <c r="F126" s="30">
        <v>2224999.96</v>
      </c>
      <c r="G126" s="30">
        <v>2224999.96</v>
      </c>
      <c r="H126" s="31">
        <v>0</v>
      </c>
    </row>
    <row r="127" spans="1:8">
      <c r="A127" s="59"/>
      <c r="B127" s="29" t="s">
        <v>19</v>
      </c>
      <c r="C127" s="30">
        <v>0</v>
      </c>
      <c r="D127" s="30">
        <f t="shared" si="42"/>
        <v>715753004.5</v>
      </c>
      <c r="E127" s="30">
        <v>715753004.5</v>
      </c>
      <c r="F127" s="30">
        <v>608140920.58999991</v>
      </c>
      <c r="G127" s="30">
        <v>546071420.68999982</v>
      </c>
      <c r="H127" s="31">
        <v>107612083.91000001</v>
      </c>
    </row>
    <row r="128" spans="1:8">
      <c r="A128" s="59"/>
      <c r="B128" s="29" t="s">
        <v>20</v>
      </c>
      <c r="C128" s="30">
        <v>14520120</v>
      </c>
      <c r="D128" s="30">
        <f t="shared" si="42"/>
        <v>64382355.170000002</v>
      </c>
      <c r="E128" s="30">
        <v>78902475.170000002</v>
      </c>
      <c r="F128" s="30">
        <v>74790809.879999995</v>
      </c>
      <c r="G128" s="30">
        <v>71477925.560000002</v>
      </c>
      <c r="H128" s="31">
        <v>4111665.2900000005</v>
      </c>
    </row>
    <row r="129" spans="1:8">
      <c r="A129" s="59"/>
      <c r="B129" s="29" t="s">
        <v>21</v>
      </c>
      <c r="C129" s="30">
        <v>0</v>
      </c>
      <c r="D129" s="30">
        <f t="shared" si="42"/>
        <v>0</v>
      </c>
      <c r="E129" s="30">
        <v>0</v>
      </c>
      <c r="F129" s="30">
        <v>0</v>
      </c>
      <c r="G129" s="30">
        <v>0</v>
      </c>
      <c r="H129" s="31">
        <v>0</v>
      </c>
    </row>
    <row r="130" spans="1:8">
      <c r="A130" s="59"/>
      <c r="B130" s="29" t="s">
        <v>22</v>
      </c>
      <c r="C130" s="30">
        <v>3971694</v>
      </c>
      <c r="D130" s="30">
        <f t="shared" si="42"/>
        <v>118635394.13999999</v>
      </c>
      <c r="E130" s="30">
        <v>122607088.13999999</v>
      </c>
      <c r="F130" s="30">
        <v>120268838.12</v>
      </c>
      <c r="G130" s="30">
        <v>120268838.12</v>
      </c>
      <c r="H130" s="31">
        <v>2338250.0199999996</v>
      </c>
    </row>
    <row r="131" spans="1:8">
      <c r="A131" s="59"/>
      <c r="B131" s="29" t="s">
        <v>23</v>
      </c>
      <c r="C131" s="30">
        <v>0</v>
      </c>
      <c r="D131" s="30">
        <f t="shared" si="42"/>
        <v>100576326.94</v>
      </c>
      <c r="E131" s="30">
        <v>100576326.94</v>
      </c>
      <c r="F131" s="30">
        <v>100576326.94</v>
      </c>
      <c r="G131" s="30">
        <v>93864373.00999999</v>
      </c>
      <c r="H131" s="31">
        <v>0</v>
      </c>
    </row>
    <row r="132" spans="1:8">
      <c r="A132" s="59"/>
      <c r="B132" s="29" t="s">
        <v>24</v>
      </c>
      <c r="C132" s="30">
        <v>0</v>
      </c>
      <c r="D132" s="30">
        <f t="shared" si="42"/>
        <v>54177082.059999995</v>
      </c>
      <c r="E132" s="30">
        <v>54177082.059999995</v>
      </c>
      <c r="F132" s="30">
        <v>54177082.059999995</v>
      </c>
      <c r="G132" s="30">
        <v>39232514.949999996</v>
      </c>
      <c r="H132" s="31">
        <v>0</v>
      </c>
    </row>
    <row r="133" spans="1:8">
      <c r="A133" s="59"/>
      <c r="B133" s="29" t="s">
        <v>25</v>
      </c>
      <c r="C133" s="30">
        <v>0</v>
      </c>
      <c r="D133" s="30">
        <f t="shared" si="42"/>
        <v>17826295.559999999</v>
      </c>
      <c r="E133" s="30">
        <v>17826295.559999999</v>
      </c>
      <c r="F133" s="30">
        <v>17826295.559999999</v>
      </c>
      <c r="G133" s="30">
        <v>17826295.559999999</v>
      </c>
      <c r="H133" s="31">
        <v>0</v>
      </c>
    </row>
    <row r="134" spans="1:8">
      <c r="A134" s="60"/>
      <c r="B134" s="29" t="s">
        <v>26</v>
      </c>
      <c r="C134" s="30">
        <v>0</v>
      </c>
      <c r="D134" s="30">
        <f t="shared" si="42"/>
        <v>16620049.73</v>
      </c>
      <c r="E134" s="30">
        <v>16620049.73</v>
      </c>
      <c r="F134" s="30">
        <v>15617049.73</v>
      </c>
      <c r="G134" s="30">
        <v>15167292.84</v>
      </c>
      <c r="H134" s="31">
        <v>1003000</v>
      </c>
    </row>
    <row r="135" spans="1:8">
      <c r="A135" s="59"/>
      <c r="B135" s="29" t="s">
        <v>27</v>
      </c>
      <c r="C135" s="30">
        <v>0</v>
      </c>
      <c r="D135" s="30">
        <f t="shared" si="42"/>
        <v>440800</v>
      </c>
      <c r="E135" s="30">
        <v>440800</v>
      </c>
      <c r="F135" s="30">
        <v>440800</v>
      </c>
      <c r="G135" s="30">
        <v>440800</v>
      </c>
      <c r="H135" s="31">
        <v>0</v>
      </c>
    </row>
    <row r="136" spans="1:8">
      <c r="A136" s="59"/>
      <c r="B136" s="29" t="s">
        <v>28</v>
      </c>
      <c r="C136" s="30">
        <v>0</v>
      </c>
      <c r="D136" s="30">
        <f t="shared" si="42"/>
        <v>1591.5</v>
      </c>
      <c r="E136" s="30">
        <v>1591.5</v>
      </c>
      <c r="F136" s="30">
        <v>1591.5</v>
      </c>
      <c r="G136" s="30">
        <v>0</v>
      </c>
      <c r="H136" s="31">
        <v>0</v>
      </c>
    </row>
    <row r="137" spans="1:8">
      <c r="A137" s="59"/>
      <c r="B137" s="29" t="s">
        <v>29</v>
      </c>
      <c r="C137" s="30">
        <v>0</v>
      </c>
      <c r="D137" s="30">
        <f t="shared" si="42"/>
        <v>7513081.1500000004</v>
      </c>
      <c r="E137" s="30">
        <v>7513081.1500000004</v>
      </c>
      <c r="F137" s="30">
        <v>7513081.1400000006</v>
      </c>
      <c r="G137" s="30">
        <v>7513081.1400000006</v>
      </c>
      <c r="H137" s="31">
        <v>9.9999997764825821E-3</v>
      </c>
    </row>
    <row r="138" spans="1:8">
      <c r="A138" s="59"/>
      <c r="B138" s="29" t="s">
        <v>30</v>
      </c>
      <c r="C138" s="30">
        <v>0</v>
      </c>
      <c r="D138" s="30">
        <f t="shared" si="42"/>
        <v>91809915.689999998</v>
      </c>
      <c r="E138" s="30">
        <v>91809915.689999998</v>
      </c>
      <c r="F138" s="30">
        <v>91809915.689999998</v>
      </c>
      <c r="G138" s="30">
        <v>90449005.690000013</v>
      </c>
      <c r="H138" s="31">
        <v>0</v>
      </c>
    </row>
    <row r="139" spans="1:8">
      <c r="A139" s="59"/>
      <c r="B139" s="29" t="s">
        <v>31</v>
      </c>
      <c r="C139" s="30">
        <v>85782797</v>
      </c>
      <c r="D139" s="30">
        <f t="shared" si="42"/>
        <v>111628911.62999997</v>
      </c>
      <c r="E139" s="30">
        <v>197411708.62999997</v>
      </c>
      <c r="F139" s="30">
        <v>193937113.23999998</v>
      </c>
      <c r="G139" s="30">
        <v>165872158.27000001</v>
      </c>
      <c r="H139" s="31">
        <v>3474595.3899999997</v>
      </c>
    </row>
    <row r="140" spans="1:8">
      <c r="A140" s="59"/>
      <c r="B140" s="29" t="s">
        <v>32</v>
      </c>
      <c r="C140" s="30">
        <v>0</v>
      </c>
      <c r="D140" s="30">
        <f t="shared" si="42"/>
        <v>157625307.59999999</v>
      </c>
      <c r="E140" s="30">
        <v>157625307.59999999</v>
      </c>
      <c r="F140" s="30">
        <v>157625307.59</v>
      </c>
      <c r="G140" s="30">
        <v>118463320.11</v>
      </c>
      <c r="H140" s="31">
        <v>9.9999904632568359E-3</v>
      </c>
    </row>
    <row r="141" spans="1:8">
      <c r="A141" s="59"/>
      <c r="B141" s="29" t="s">
        <v>33</v>
      </c>
      <c r="C141" s="30">
        <v>0</v>
      </c>
      <c r="D141" s="30">
        <f t="shared" si="42"/>
        <v>21418990</v>
      </c>
      <c r="E141" s="30">
        <v>21418990</v>
      </c>
      <c r="F141" s="30">
        <v>20164481.840000004</v>
      </c>
      <c r="G141" s="30">
        <v>17305985.899999999</v>
      </c>
      <c r="H141" s="31">
        <v>1254508.1599999999</v>
      </c>
    </row>
    <row r="142" spans="1:8">
      <c r="A142" s="61"/>
      <c r="B142" s="29" t="s">
        <v>34</v>
      </c>
      <c r="C142" s="30">
        <v>0</v>
      </c>
      <c r="D142" s="30">
        <f t="shared" si="42"/>
        <v>0</v>
      </c>
      <c r="E142" s="30">
        <v>0</v>
      </c>
      <c r="F142" s="30">
        <v>0</v>
      </c>
      <c r="G142" s="30">
        <v>0</v>
      </c>
      <c r="H142" s="31">
        <v>0</v>
      </c>
    </row>
    <row r="143" spans="1:8">
      <c r="A143" s="58"/>
      <c r="B143" s="33" t="s">
        <v>35</v>
      </c>
      <c r="C143" s="25">
        <f>SUM(C144:C147)</f>
        <v>2226674040</v>
      </c>
      <c r="D143" s="25">
        <f t="shared" ref="D143:H143" si="43">SUM(D144:D147)</f>
        <v>-2225448687.8399997</v>
      </c>
      <c r="E143" s="25">
        <f t="shared" si="43"/>
        <v>1225352.1599999999</v>
      </c>
      <c r="F143" s="25">
        <f t="shared" si="43"/>
        <v>0</v>
      </c>
      <c r="G143" s="25">
        <f t="shared" si="43"/>
        <v>0</v>
      </c>
      <c r="H143" s="26">
        <f t="shared" si="43"/>
        <v>1225352.1599999999</v>
      </c>
    </row>
    <row r="144" spans="1:8">
      <c r="A144" s="59"/>
      <c r="B144" s="34" t="s">
        <v>36</v>
      </c>
      <c r="C144" s="30">
        <v>0</v>
      </c>
      <c r="D144" s="30">
        <f t="shared" ref="D144:D156" si="44">E144-C144</f>
        <v>0</v>
      </c>
      <c r="E144" s="30">
        <v>0</v>
      </c>
      <c r="F144" s="30">
        <v>0</v>
      </c>
      <c r="G144" s="30">
        <v>0</v>
      </c>
      <c r="H144" s="31">
        <v>0</v>
      </c>
    </row>
    <row r="145" spans="1:8">
      <c r="A145" s="59"/>
      <c r="B145" s="34" t="s">
        <v>37</v>
      </c>
      <c r="C145" s="30">
        <v>2226674040</v>
      </c>
      <c r="D145" s="30">
        <f t="shared" si="44"/>
        <v>-2226438151.5999999</v>
      </c>
      <c r="E145" s="30">
        <v>235888.39999999997</v>
      </c>
      <c r="F145" s="30">
        <v>0</v>
      </c>
      <c r="G145" s="30">
        <v>0</v>
      </c>
      <c r="H145" s="31">
        <v>235888.39999999997</v>
      </c>
    </row>
    <row r="146" spans="1:8">
      <c r="A146" s="59"/>
      <c r="B146" s="34" t="s">
        <v>38</v>
      </c>
      <c r="C146" s="30">
        <v>0</v>
      </c>
      <c r="D146" s="30">
        <f t="shared" si="44"/>
        <v>0</v>
      </c>
      <c r="E146" s="30">
        <v>0</v>
      </c>
      <c r="F146" s="30">
        <v>0</v>
      </c>
      <c r="G146" s="30">
        <v>0</v>
      </c>
      <c r="H146" s="31">
        <v>0</v>
      </c>
    </row>
    <row r="147" spans="1:8">
      <c r="A147" s="59"/>
      <c r="B147" s="34" t="s">
        <v>39</v>
      </c>
      <c r="C147" s="30">
        <v>0</v>
      </c>
      <c r="D147" s="30">
        <f t="shared" si="44"/>
        <v>989463.75999999989</v>
      </c>
      <c r="E147" s="30">
        <v>989463.75999999989</v>
      </c>
      <c r="F147" s="30">
        <v>0</v>
      </c>
      <c r="G147" s="30">
        <v>0</v>
      </c>
      <c r="H147" s="31">
        <v>989463.75999999989</v>
      </c>
    </row>
    <row r="148" spans="1:8">
      <c r="A148" s="58"/>
      <c r="B148" s="24" t="s">
        <v>40</v>
      </c>
      <c r="C148" s="25">
        <v>0</v>
      </c>
      <c r="D148" s="25">
        <f t="shared" si="44"/>
        <v>26591908.5</v>
      </c>
      <c r="E148" s="25">
        <v>26591908.5</v>
      </c>
      <c r="F148" s="25">
        <v>26591908.5</v>
      </c>
      <c r="G148" s="25">
        <v>26591908.5</v>
      </c>
      <c r="H148" s="26">
        <v>0</v>
      </c>
    </row>
    <row r="149" spans="1:8">
      <c r="A149" s="58"/>
      <c r="B149" s="24" t="s">
        <v>41</v>
      </c>
      <c r="C149" s="25">
        <v>0</v>
      </c>
      <c r="D149" s="25">
        <f t="shared" si="44"/>
        <v>86235821.209999993</v>
      </c>
      <c r="E149" s="25">
        <v>86235821.209999993</v>
      </c>
      <c r="F149" s="25">
        <v>86235821.209999993</v>
      </c>
      <c r="G149" s="25">
        <v>86235821.209999993</v>
      </c>
      <c r="H149" s="26">
        <v>0</v>
      </c>
    </row>
    <row r="150" spans="1:8">
      <c r="A150" s="58"/>
      <c r="B150" s="24" t="s">
        <v>42</v>
      </c>
      <c r="C150" s="25">
        <f>SUM(C151:C156)</f>
        <v>76946819</v>
      </c>
      <c r="D150" s="25">
        <f t="shared" ref="D150:H150" si="45">SUM(D151:D156)</f>
        <v>53234391.609999999</v>
      </c>
      <c r="E150" s="25">
        <f t="shared" si="45"/>
        <v>130181210.61</v>
      </c>
      <c r="F150" s="25">
        <f t="shared" si="45"/>
        <v>130181210.61</v>
      </c>
      <c r="G150" s="25">
        <f t="shared" si="45"/>
        <v>130181210.61</v>
      </c>
      <c r="H150" s="26">
        <f t="shared" si="45"/>
        <v>0</v>
      </c>
    </row>
    <row r="151" spans="1:8">
      <c r="A151" s="59"/>
      <c r="B151" s="29" t="s">
        <v>43</v>
      </c>
      <c r="C151" s="30">
        <v>0</v>
      </c>
      <c r="D151" s="30">
        <f t="shared" si="44"/>
        <v>0</v>
      </c>
      <c r="E151" s="30">
        <v>0</v>
      </c>
      <c r="F151" s="30">
        <v>0</v>
      </c>
      <c r="G151" s="30">
        <v>0</v>
      </c>
      <c r="H151" s="31">
        <v>0</v>
      </c>
    </row>
    <row r="152" spans="1:8" ht="25.5">
      <c r="A152" s="59"/>
      <c r="B152" s="29" t="s">
        <v>44</v>
      </c>
      <c r="C152" s="30">
        <v>0</v>
      </c>
      <c r="D152" s="30">
        <f t="shared" si="44"/>
        <v>3532153</v>
      </c>
      <c r="E152" s="30">
        <v>3532153</v>
      </c>
      <c r="F152" s="30">
        <v>3532153</v>
      </c>
      <c r="G152" s="30">
        <v>3532153</v>
      </c>
      <c r="H152" s="31">
        <v>0</v>
      </c>
    </row>
    <row r="153" spans="1:8">
      <c r="A153" s="59"/>
      <c r="B153" s="29" t="s">
        <v>45</v>
      </c>
      <c r="C153" s="30">
        <v>0</v>
      </c>
      <c r="D153" s="30">
        <f t="shared" si="44"/>
        <v>2749746</v>
      </c>
      <c r="E153" s="30">
        <v>2749746</v>
      </c>
      <c r="F153" s="30">
        <v>2749746</v>
      </c>
      <c r="G153" s="30">
        <v>2749746</v>
      </c>
      <c r="H153" s="31">
        <v>0</v>
      </c>
    </row>
    <row r="154" spans="1:8" ht="25.5">
      <c r="A154" s="59"/>
      <c r="B154" s="29" t="s">
        <v>46</v>
      </c>
      <c r="C154" s="30">
        <v>0</v>
      </c>
      <c r="D154" s="30">
        <f t="shared" si="44"/>
        <v>0</v>
      </c>
      <c r="E154" s="30">
        <v>0</v>
      </c>
      <c r="F154" s="30">
        <v>0</v>
      </c>
      <c r="G154" s="30">
        <v>0</v>
      </c>
      <c r="H154" s="31">
        <v>0</v>
      </c>
    </row>
    <row r="155" spans="1:8">
      <c r="A155" s="59"/>
      <c r="B155" s="29" t="s">
        <v>47</v>
      </c>
      <c r="C155" s="30">
        <v>76946819</v>
      </c>
      <c r="D155" s="30">
        <f t="shared" si="44"/>
        <v>37499282.670000002</v>
      </c>
      <c r="E155" s="30">
        <v>114446101.67</v>
      </c>
      <c r="F155" s="30">
        <v>114446101.67</v>
      </c>
      <c r="G155" s="30">
        <v>114446101.67</v>
      </c>
      <c r="H155" s="31">
        <v>0</v>
      </c>
    </row>
    <row r="156" spans="1:8" ht="25.5">
      <c r="A156" s="62"/>
      <c r="B156" s="29" t="s">
        <v>48</v>
      </c>
      <c r="C156" s="30">
        <v>0</v>
      </c>
      <c r="D156" s="30">
        <f t="shared" si="44"/>
        <v>9453209.9400000013</v>
      </c>
      <c r="E156" s="30">
        <v>9453209.9400000013</v>
      </c>
      <c r="F156" s="30">
        <v>9453209.9400000013</v>
      </c>
      <c r="G156" s="30">
        <v>9453209.9400000013</v>
      </c>
      <c r="H156" s="31">
        <v>0</v>
      </c>
    </row>
    <row r="157" spans="1:8" ht="25.5">
      <c r="A157" s="58"/>
      <c r="B157" s="21" t="s">
        <v>49</v>
      </c>
      <c r="C157" s="22">
        <f>C158+C188+C178+C181+C196+C190+C184+C200</f>
        <v>8725145160</v>
      </c>
      <c r="D157" s="22">
        <f t="shared" ref="D157:H157" si="46">D158+D188+D178+D181+D196+D190+D184+D200</f>
        <v>1960225831.0899994</v>
      </c>
      <c r="E157" s="22">
        <f t="shared" si="46"/>
        <v>10685370991.090002</v>
      </c>
      <c r="F157" s="22">
        <f t="shared" si="46"/>
        <v>10409572347.080002</v>
      </c>
      <c r="G157" s="22">
        <f t="shared" si="46"/>
        <v>10389669337.99</v>
      </c>
      <c r="H157" s="23">
        <f t="shared" si="46"/>
        <v>275798644.00999999</v>
      </c>
    </row>
    <row r="158" spans="1:8">
      <c r="A158" s="58"/>
      <c r="B158" s="24" t="s">
        <v>50</v>
      </c>
      <c r="C158" s="25">
        <f>SUM(C159:C177)</f>
        <v>6541613337</v>
      </c>
      <c r="D158" s="25">
        <f t="shared" ref="D158:H158" si="47">SUM(D159:D177)</f>
        <v>933141334.99000001</v>
      </c>
      <c r="E158" s="25">
        <f t="shared" si="47"/>
        <v>7474754671.9900007</v>
      </c>
      <c r="F158" s="25">
        <f t="shared" si="47"/>
        <v>7386194342.9400005</v>
      </c>
      <c r="G158" s="25">
        <f t="shared" si="47"/>
        <v>7368412153.29</v>
      </c>
      <c r="H158" s="26">
        <f t="shared" si="47"/>
        <v>88560329.050000012</v>
      </c>
    </row>
    <row r="159" spans="1:8">
      <c r="A159" s="59"/>
      <c r="B159" s="29" t="s">
        <v>51</v>
      </c>
      <c r="C159" s="30">
        <v>5685065325</v>
      </c>
      <c r="D159" s="30">
        <f t="shared" ref="D159:D177" si="48">E159-C159</f>
        <v>294235435.46000004</v>
      </c>
      <c r="E159" s="30">
        <v>5979300760.46</v>
      </c>
      <c r="F159" s="30">
        <v>5979300760.46</v>
      </c>
      <c r="G159" s="30">
        <v>5978211346.1899996</v>
      </c>
      <c r="H159" s="31">
        <v>0</v>
      </c>
    </row>
    <row r="160" spans="1:8">
      <c r="A160" s="59"/>
      <c r="B160" s="29" t="s">
        <v>52</v>
      </c>
      <c r="C160" s="30">
        <v>258433690</v>
      </c>
      <c r="D160" s="30">
        <f t="shared" si="48"/>
        <v>69532034.389999986</v>
      </c>
      <c r="E160" s="30">
        <v>327965724.38999999</v>
      </c>
      <c r="F160" s="30">
        <v>259616605.37</v>
      </c>
      <c r="G160" s="30">
        <v>259616605.37</v>
      </c>
      <c r="H160" s="31">
        <v>68349119.020000011</v>
      </c>
    </row>
    <row r="161" spans="1:8" ht="25.5">
      <c r="A161" s="59"/>
      <c r="B161" s="29" t="s">
        <v>53</v>
      </c>
      <c r="C161" s="30">
        <v>0</v>
      </c>
      <c r="D161" s="30">
        <f t="shared" si="48"/>
        <v>0</v>
      </c>
      <c r="E161" s="30">
        <v>0</v>
      </c>
      <c r="F161" s="30">
        <v>0</v>
      </c>
      <c r="G161" s="30">
        <v>0</v>
      </c>
      <c r="H161" s="31">
        <v>0</v>
      </c>
    </row>
    <row r="162" spans="1:8" ht="25.5">
      <c r="A162" s="59"/>
      <c r="B162" s="29" t="s">
        <v>54</v>
      </c>
      <c r="C162" s="30">
        <v>131494347</v>
      </c>
      <c r="D162" s="30">
        <f t="shared" si="48"/>
        <v>1186256.8000000119</v>
      </c>
      <c r="E162" s="30">
        <v>132680603.80000001</v>
      </c>
      <c r="F162" s="30">
        <v>129355813.83000001</v>
      </c>
      <c r="G162" s="30">
        <v>112665985</v>
      </c>
      <c r="H162" s="31">
        <v>3324789.9699999979</v>
      </c>
    </row>
    <row r="163" spans="1:8" ht="25.5">
      <c r="A163" s="59"/>
      <c r="B163" s="29" t="s">
        <v>55</v>
      </c>
      <c r="C163" s="30">
        <v>98335640</v>
      </c>
      <c r="D163" s="30">
        <f t="shared" si="48"/>
        <v>2663504.1299999952</v>
      </c>
      <c r="E163" s="30">
        <v>100999144.13</v>
      </c>
      <c r="F163" s="30">
        <v>100999144.13</v>
      </c>
      <c r="G163" s="30">
        <v>100999144.13</v>
      </c>
      <c r="H163" s="31">
        <v>0</v>
      </c>
    </row>
    <row r="164" spans="1:8" ht="25.5">
      <c r="A164" s="59"/>
      <c r="B164" s="29" t="s">
        <v>56</v>
      </c>
      <c r="C164" s="30">
        <v>50790747</v>
      </c>
      <c r="D164" s="30">
        <f t="shared" si="48"/>
        <v>4505955.75</v>
      </c>
      <c r="E164" s="30">
        <v>55296702.75</v>
      </c>
      <c r="F164" s="30">
        <v>46942141</v>
      </c>
      <c r="G164" s="30">
        <v>46942141</v>
      </c>
      <c r="H164" s="31">
        <v>8354561.7500000019</v>
      </c>
    </row>
    <row r="165" spans="1:8">
      <c r="A165" s="59"/>
      <c r="B165" s="29" t="s">
        <v>57</v>
      </c>
      <c r="C165" s="30">
        <v>44838964</v>
      </c>
      <c r="D165" s="30">
        <f t="shared" si="48"/>
        <v>12230130.649999999</v>
      </c>
      <c r="E165" s="30">
        <v>57069094.649999999</v>
      </c>
      <c r="F165" s="30">
        <v>57069094.649999991</v>
      </c>
      <c r="G165" s="30">
        <v>57068055.069999993</v>
      </c>
      <c r="H165" s="31">
        <v>0</v>
      </c>
    </row>
    <row r="166" spans="1:8">
      <c r="A166" s="59"/>
      <c r="B166" s="29" t="s">
        <v>58</v>
      </c>
      <c r="C166" s="30">
        <v>0</v>
      </c>
      <c r="D166" s="30">
        <f t="shared" si="48"/>
        <v>0</v>
      </c>
      <c r="E166" s="30">
        <v>0</v>
      </c>
      <c r="F166" s="30">
        <v>0</v>
      </c>
      <c r="G166" s="30">
        <v>0</v>
      </c>
      <c r="H166" s="31">
        <v>0</v>
      </c>
    </row>
    <row r="167" spans="1:8">
      <c r="A167" s="59"/>
      <c r="B167" s="29" t="s">
        <v>59</v>
      </c>
      <c r="C167" s="30">
        <v>0</v>
      </c>
      <c r="D167" s="30">
        <f t="shared" si="48"/>
        <v>0</v>
      </c>
      <c r="E167" s="30">
        <v>0</v>
      </c>
      <c r="F167" s="30">
        <v>0</v>
      </c>
      <c r="G167" s="30">
        <v>0</v>
      </c>
      <c r="H167" s="31">
        <v>0</v>
      </c>
    </row>
    <row r="168" spans="1:8">
      <c r="A168" s="60"/>
      <c r="B168" s="29" t="s">
        <v>60</v>
      </c>
      <c r="C168" s="30">
        <v>0</v>
      </c>
      <c r="D168" s="30">
        <f t="shared" si="48"/>
        <v>0</v>
      </c>
      <c r="E168" s="30">
        <v>0</v>
      </c>
      <c r="F168" s="30">
        <v>0</v>
      </c>
      <c r="G168" s="30">
        <v>0</v>
      </c>
      <c r="H168" s="31">
        <v>0</v>
      </c>
    </row>
    <row r="169" spans="1:8">
      <c r="A169" s="59"/>
      <c r="B169" s="29" t="s">
        <v>61</v>
      </c>
      <c r="C169" s="30">
        <v>201638411</v>
      </c>
      <c r="D169" s="30">
        <f t="shared" si="48"/>
        <v>32496656</v>
      </c>
      <c r="E169" s="30">
        <v>234135067</v>
      </c>
      <c r="F169" s="30">
        <v>231929150</v>
      </c>
      <c r="G169" s="30">
        <v>231929150</v>
      </c>
      <c r="H169" s="31">
        <v>2205917</v>
      </c>
    </row>
    <row r="170" spans="1:8">
      <c r="A170" s="59"/>
      <c r="B170" s="29" t="s">
        <v>62</v>
      </c>
      <c r="C170" s="30">
        <v>58457947</v>
      </c>
      <c r="D170" s="30">
        <f t="shared" si="48"/>
        <v>1489740</v>
      </c>
      <c r="E170" s="30">
        <v>59947687</v>
      </c>
      <c r="F170" s="30">
        <v>56204394</v>
      </c>
      <c r="G170" s="30">
        <v>56204394</v>
      </c>
      <c r="H170" s="31">
        <v>3743293</v>
      </c>
    </row>
    <row r="171" spans="1:8">
      <c r="A171" s="61"/>
      <c r="B171" s="29" t="s">
        <v>63</v>
      </c>
      <c r="C171" s="30">
        <v>0</v>
      </c>
      <c r="D171" s="30">
        <f t="shared" si="48"/>
        <v>58556138.489999995</v>
      </c>
      <c r="E171" s="30">
        <v>58556138.489999995</v>
      </c>
      <c r="F171" s="30">
        <v>56843238.179999992</v>
      </c>
      <c r="G171" s="30">
        <v>56841331.209999993</v>
      </c>
      <c r="H171" s="31">
        <v>1712900.31</v>
      </c>
    </row>
    <row r="172" spans="1:8" ht="25.5">
      <c r="A172" s="59"/>
      <c r="B172" s="36" t="s">
        <v>64</v>
      </c>
      <c r="C172" s="30">
        <v>0</v>
      </c>
      <c r="D172" s="30">
        <f t="shared" si="48"/>
        <v>438479357.05000001</v>
      </c>
      <c r="E172" s="30">
        <v>438479357.05000001</v>
      </c>
      <c r="F172" s="30">
        <v>438479357.05000001</v>
      </c>
      <c r="G172" s="30">
        <v>438479357.05000001</v>
      </c>
      <c r="H172" s="31">
        <v>0</v>
      </c>
    </row>
    <row r="173" spans="1:8">
      <c r="A173" s="59"/>
      <c r="B173" s="29" t="s">
        <v>65</v>
      </c>
      <c r="C173" s="30">
        <v>0</v>
      </c>
      <c r="D173" s="30">
        <f t="shared" si="48"/>
        <v>5491696.2699999996</v>
      </c>
      <c r="E173" s="30">
        <v>5491696.2699999996</v>
      </c>
      <c r="F173" s="30">
        <v>5491696.2699999996</v>
      </c>
      <c r="G173" s="30">
        <v>5491696.2699999996</v>
      </c>
      <c r="H173" s="31">
        <v>0</v>
      </c>
    </row>
    <row r="174" spans="1:8">
      <c r="A174" s="61"/>
      <c r="B174" s="29" t="s">
        <v>66</v>
      </c>
      <c r="C174" s="30">
        <v>12558266</v>
      </c>
      <c r="D174" s="30">
        <f t="shared" si="48"/>
        <v>12274430</v>
      </c>
      <c r="E174" s="30">
        <v>24832696</v>
      </c>
      <c r="F174" s="30">
        <v>23962948</v>
      </c>
      <c r="G174" s="30">
        <v>23962948</v>
      </c>
      <c r="H174" s="31">
        <v>869748</v>
      </c>
    </row>
    <row r="175" spans="1:8">
      <c r="A175" s="61"/>
      <c r="B175" s="36" t="s">
        <v>67</v>
      </c>
      <c r="C175" s="30">
        <v>0</v>
      </c>
      <c r="D175" s="30">
        <f t="shared" si="48"/>
        <v>0</v>
      </c>
      <c r="E175" s="30">
        <v>0</v>
      </c>
      <c r="F175" s="30">
        <v>0</v>
      </c>
      <c r="G175" s="30">
        <v>0</v>
      </c>
      <c r="H175" s="31">
        <v>0</v>
      </c>
    </row>
    <row r="176" spans="1:8">
      <c r="A176" s="61"/>
      <c r="B176" s="36" t="s">
        <v>68</v>
      </c>
      <c r="C176" s="30">
        <v>0</v>
      </c>
      <c r="D176" s="30">
        <f t="shared" si="48"/>
        <v>0</v>
      </c>
      <c r="E176" s="30">
        <v>0</v>
      </c>
      <c r="F176" s="30">
        <v>0</v>
      </c>
      <c r="G176" s="30">
        <v>0</v>
      </c>
      <c r="H176" s="31">
        <v>0</v>
      </c>
    </row>
    <row r="177" spans="1:8">
      <c r="A177" s="61"/>
      <c r="B177" s="36" t="s">
        <v>69</v>
      </c>
      <c r="C177" s="30">
        <v>0</v>
      </c>
      <c r="D177" s="30">
        <f t="shared" si="48"/>
        <v>0</v>
      </c>
      <c r="E177" s="30">
        <v>0</v>
      </c>
      <c r="F177" s="30">
        <v>0</v>
      </c>
      <c r="G177" s="30">
        <v>0</v>
      </c>
      <c r="H177" s="31">
        <v>0</v>
      </c>
    </row>
    <row r="178" spans="1:8">
      <c r="A178" s="58"/>
      <c r="B178" s="24" t="s">
        <v>70</v>
      </c>
      <c r="C178" s="25">
        <f>SUM(C179:C180)</f>
        <v>2071494626</v>
      </c>
      <c r="D178" s="25">
        <f t="shared" ref="D178:H178" si="49">SUM(D179:D180)</f>
        <v>461888764.43999952</v>
      </c>
      <c r="E178" s="25">
        <f t="shared" si="49"/>
        <v>2533383390.4399996</v>
      </c>
      <c r="F178" s="25">
        <f t="shared" si="49"/>
        <v>2485946951.1299996</v>
      </c>
      <c r="G178" s="25">
        <f t="shared" si="49"/>
        <v>2485946951.1299996</v>
      </c>
      <c r="H178" s="26">
        <f t="shared" si="49"/>
        <v>47436439.310000002</v>
      </c>
    </row>
    <row r="179" spans="1:8">
      <c r="A179" s="59"/>
      <c r="B179" s="29" t="s">
        <v>71</v>
      </c>
      <c r="C179" s="30">
        <v>1623012798</v>
      </c>
      <c r="D179" s="30">
        <f t="shared" ref="D179:D180" si="50">E179-C179</f>
        <v>432216188.72999954</v>
      </c>
      <c r="E179" s="30">
        <v>2055228986.7299995</v>
      </c>
      <c r="F179" s="30">
        <v>2055228986.7299995</v>
      </c>
      <c r="G179" s="30">
        <v>2055228986.7299995</v>
      </c>
      <c r="H179" s="31">
        <v>0</v>
      </c>
    </row>
    <row r="180" spans="1:8" ht="25.5">
      <c r="A180" s="59"/>
      <c r="B180" s="29" t="s">
        <v>72</v>
      </c>
      <c r="C180" s="30">
        <v>448481828</v>
      </c>
      <c r="D180" s="30">
        <f t="shared" si="50"/>
        <v>29672575.709999979</v>
      </c>
      <c r="E180" s="30">
        <v>478154403.70999998</v>
      </c>
      <c r="F180" s="30">
        <v>430717964.39999998</v>
      </c>
      <c r="G180" s="30">
        <v>430717964.39999998</v>
      </c>
      <c r="H180" s="31">
        <v>47436439.310000002</v>
      </c>
    </row>
    <row r="181" spans="1:8">
      <c r="A181" s="58"/>
      <c r="B181" s="24" t="s">
        <v>73</v>
      </c>
      <c r="C181" s="25">
        <f t="shared" ref="C181:H181" si="51">SUM(C182:C183)</f>
        <v>0</v>
      </c>
      <c r="D181" s="25">
        <f t="shared" si="51"/>
        <v>17174465</v>
      </c>
      <c r="E181" s="25">
        <f t="shared" si="51"/>
        <v>17174465</v>
      </c>
      <c r="F181" s="25">
        <f t="shared" si="51"/>
        <v>17174465</v>
      </c>
      <c r="G181" s="25">
        <f t="shared" si="51"/>
        <v>17174465</v>
      </c>
      <c r="H181" s="26">
        <f t="shared" si="51"/>
        <v>0</v>
      </c>
    </row>
    <row r="182" spans="1:8">
      <c r="A182" s="59"/>
      <c r="B182" s="29" t="s">
        <v>74</v>
      </c>
      <c r="C182" s="30">
        <v>0</v>
      </c>
      <c r="D182" s="30">
        <f t="shared" ref="D182:D183" si="52">E182-C182</f>
        <v>16235329.000000002</v>
      </c>
      <c r="E182" s="30">
        <v>16235329.000000002</v>
      </c>
      <c r="F182" s="30">
        <v>16235329.000000002</v>
      </c>
      <c r="G182" s="30">
        <v>16235329.000000002</v>
      </c>
      <c r="H182" s="31">
        <v>0</v>
      </c>
    </row>
    <row r="183" spans="1:8" ht="25.5">
      <c r="A183" s="59"/>
      <c r="B183" s="37" t="s">
        <v>75</v>
      </c>
      <c r="C183" s="30">
        <v>0</v>
      </c>
      <c r="D183" s="30">
        <f t="shared" si="52"/>
        <v>939136</v>
      </c>
      <c r="E183" s="30">
        <v>939136</v>
      </c>
      <c r="F183" s="30">
        <v>939136</v>
      </c>
      <c r="G183" s="30">
        <v>939136</v>
      </c>
      <c r="H183" s="31">
        <v>0</v>
      </c>
    </row>
    <row r="184" spans="1:8">
      <c r="A184" s="58"/>
      <c r="B184" s="24" t="s">
        <v>76</v>
      </c>
      <c r="C184" s="25">
        <f>SUM(C185:C187)</f>
        <v>0</v>
      </c>
      <c r="D184" s="25">
        <f t="shared" ref="D184:H184" si="53">SUM(D185:D187)</f>
        <v>14217335.850000001</v>
      </c>
      <c r="E184" s="25">
        <f t="shared" si="53"/>
        <v>14217335.850000001</v>
      </c>
      <c r="F184" s="25">
        <f t="shared" si="53"/>
        <v>14217335.850000001</v>
      </c>
      <c r="G184" s="25">
        <f t="shared" si="53"/>
        <v>14217335.850000001</v>
      </c>
      <c r="H184" s="26">
        <f t="shared" si="53"/>
        <v>0</v>
      </c>
    </row>
    <row r="185" spans="1:8" ht="25.5">
      <c r="A185" s="63"/>
      <c r="B185" s="29" t="s">
        <v>77</v>
      </c>
      <c r="C185" s="30">
        <v>0</v>
      </c>
      <c r="D185" s="30">
        <f t="shared" ref="D185:D187" si="54">E185-C185</f>
        <v>0</v>
      </c>
      <c r="E185" s="30">
        <v>0</v>
      </c>
      <c r="F185" s="30">
        <v>0</v>
      </c>
      <c r="G185" s="30">
        <v>0</v>
      </c>
      <c r="H185" s="31">
        <v>0</v>
      </c>
    </row>
    <row r="186" spans="1:8" ht="25.5">
      <c r="A186" s="59"/>
      <c r="B186" s="29" t="s">
        <v>78</v>
      </c>
      <c r="C186" s="30">
        <v>0</v>
      </c>
      <c r="D186" s="30">
        <f t="shared" si="54"/>
        <v>3533116.62</v>
      </c>
      <c r="E186" s="30">
        <v>3533116.62</v>
      </c>
      <c r="F186" s="30">
        <v>3533116.62</v>
      </c>
      <c r="G186" s="30">
        <v>3533116.62</v>
      </c>
      <c r="H186" s="31">
        <v>0</v>
      </c>
    </row>
    <row r="187" spans="1:8">
      <c r="A187" s="64"/>
      <c r="B187" s="29" t="s">
        <v>79</v>
      </c>
      <c r="C187" s="30">
        <v>0</v>
      </c>
      <c r="D187" s="30">
        <f t="shared" si="54"/>
        <v>10684219.23</v>
      </c>
      <c r="E187" s="30">
        <v>10684219.23</v>
      </c>
      <c r="F187" s="30">
        <v>10684219.23</v>
      </c>
      <c r="G187" s="30">
        <v>10684219.23</v>
      </c>
      <c r="H187" s="31">
        <v>0</v>
      </c>
    </row>
    <row r="188" spans="1:8">
      <c r="A188" s="58"/>
      <c r="B188" s="24" t="s">
        <v>80</v>
      </c>
      <c r="C188" s="25">
        <f t="shared" ref="C188:H188" si="55">SUM(C189:C189)</f>
        <v>0</v>
      </c>
      <c r="D188" s="25">
        <f t="shared" si="55"/>
        <v>406595610.85999995</v>
      </c>
      <c r="E188" s="25">
        <f t="shared" si="55"/>
        <v>406595610.85999995</v>
      </c>
      <c r="F188" s="25">
        <f t="shared" si="55"/>
        <v>266793735.20999998</v>
      </c>
      <c r="G188" s="25">
        <f t="shared" si="55"/>
        <v>266793735.20999998</v>
      </c>
      <c r="H188" s="26">
        <f t="shared" si="55"/>
        <v>139801875.65000001</v>
      </c>
    </row>
    <row r="189" spans="1:8">
      <c r="A189" s="59"/>
      <c r="B189" s="29" t="s">
        <v>81</v>
      </c>
      <c r="C189" s="30">
        <v>0</v>
      </c>
      <c r="D189" s="30">
        <f t="shared" ref="D189" si="56">E189-C189</f>
        <v>406595610.85999995</v>
      </c>
      <c r="E189" s="30">
        <v>406595610.85999995</v>
      </c>
      <c r="F189" s="30">
        <v>266793735.20999998</v>
      </c>
      <c r="G189" s="30">
        <v>266793735.20999998</v>
      </c>
      <c r="H189" s="31">
        <v>139801875.65000001</v>
      </c>
    </row>
    <row r="190" spans="1:8">
      <c r="A190" s="58"/>
      <c r="B190" s="24" t="s">
        <v>82</v>
      </c>
      <c r="C190" s="25">
        <f>SUM(C191:C195)</f>
        <v>112037197</v>
      </c>
      <c r="D190" s="25">
        <f t="shared" ref="D190:H190" si="57">SUM(D191:D195)</f>
        <v>127208319.95000005</v>
      </c>
      <c r="E190" s="25">
        <f t="shared" si="57"/>
        <v>239245516.95000005</v>
      </c>
      <c r="F190" s="25">
        <f t="shared" si="57"/>
        <v>239245516.95000005</v>
      </c>
      <c r="G190" s="25">
        <f t="shared" si="57"/>
        <v>237124697.51000005</v>
      </c>
      <c r="H190" s="26">
        <f t="shared" si="57"/>
        <v>0</v>
      </c>
    </row>
    <row r="191" spans="1:8" ht="25.5">
      <c r="A191" s="59"/>
      <c r="B191" s="29" t="s">
        <v>83</v>
      </c>
      <c r="C191" s="30">
        <v>112037197</v>
      </c>
      <c r="D191" s="30">
        <f t="shared" ref="D191:D195" si="58">E191-C191</f>
        <v>86691304.640000045</v>
      </c>
      <c r="E191" s="30">
        <v>198728501.64000005</v>
      </c>
      <c r="F191" s="30">
        <v>198728501.64000005</v>
      </c>
      <c r="G191" s="30">
        <v>197707953.78000003</v>
      </c>
      <c r="H191" s="31">
        <v>0</v>
      </c>
    </row>
    <row r="192" spans="1:8">
      <c r="A192" s="59"/>
      <c r="B192" s="29" t="s">
        <v>84</v>
      </c>
      <c r="C192" s="30">
        <v>0</v>
      </c>
      <c r="D192" s="30">
        <f t="shared" si="58"/>
        <v>11876332.260000002</v>
      </c>
      <c r="E192" s="30">
        <v>11876332.260000002</v>
      </c>
      <c r="F192" s="30">
        <v>11876332.260000002</v>
      </c>
      <c r="G192" s="30">
        <v>10776060.68</v>
      </c>
      <c r="H192" s="31">
        <v>0</v>
      </c>
    </row>
    <row r="193" spans="1:8" ht="25.5">
      <c r="A193" s="59"/>
      <c r="B193" s="29" t="s">
        <v>85</v>
      </c>
      <c r="C193" s="30">
        <v>0</v>
      </c>
      <c r="D193" s="30">
        <f t="shared" si="58"/>
        <v>1869733.0500000003</v>
      </c>
      <c r="E193" s="30">
        <v>1869733.0500000003</v>
      </c>
      <c r="F193" s="30">
        <v>1869733.0500000003</v>
      </c>
      <c r="G193" s="30">
        <v>1869733.0500000003</v>
      </c>
      <c r="H193" s="31">
        <v>0</v>
      </c>
    </row>
    <row r="194" spans="1:8">
      <c r="A194" s="59"/>
      <c r="B194" s="29" t="s">
        <v>86</v>
      </c>
      <c r="C194" s="30">
        <v>0</v>
      </c>
      <c r="D194" s="30">
        <f t="shared" si="58"/>
        <v>3796007.5200000005</v>
      </c>
      <c r="E194" s="30">
        <v>3796007.5200000005</v>
      </c>
      <c r="F194" s="30">
        <v>3796007.5200000005</v>
      </c>
      <c r="G194" s="30">
        <v>3796007.5200000005</v>
      </c>
      <c r="H194" s="31">
        <v>0</v>
      </c>
    </row>
    <row r="195" spans="1:8">
      <c r="A195" s="59"/>
      <c r="B195" s="29" t="s">
        <v>87</v>
      </c>
      <c r="C195" s="30">
        <v>0</v>
      </c>
      <c r="D195" s="30">
        <f t="shared" si="58"/>
        <v>22974942.479999997</v>
      </c>
      <c r="E195" s="30">
        <v>22974942.479999997</v>
      </c>
      <c r="F195" s="30">
        <v>22974942.479999997</v>
      </c>
      <c r="G195" s="30">
        <v>22974942.479999997</v>
      </c>
      <c r="H195" s="31">
        <v>0</v>
      </c>
    </row>
    <row r="196" spans="1:8">
      <c r="A196" s="58"/>
      <c r="B196" s="24" t="s">
        <v>88</v>
      </c>
      <c r="C196" s="25">
        <f t="shared" ref="C196:H196" si="59">SUM(C197:C199)</f>
        <v>0</v>
      </c>
      <c r="D196" s="25">
        <f t="shared" si="59"/>
        <v>0</v>
      </c>
      <c r="E196" s="25">
        <f t="shared" si="59"/>
        <v>0</v>
      </c>
      <c r="F196" s="25">
        <f t="shared" si="59"/>
        <v>0</v>
      </c>
      <c r="G196" s="25">
        <f t="shared" si="59"/>
        <v>0</v>
      </c>
      <c r="H196" s="26">
        <f t="shared" si="59"/>
        <v>0</v>
      </c>
    </row>
    <row r="197" spans="1:8" ht="25.5">
      <c r="A197" s="59"/>
      <c r="B197" s="29" t="s">
        <v>89</v>
      </c>
      <c r="C197" s="30">
        <v>0</v>
      </c>
      <c r="D197" s="30">
        <f t="shared" ref="D197:D199" si="60">E197-C197</f>
        <v>0</v>
      </c>
      <c r="E197" s="30">
        <v>0</v>
      </c>
      <c r="F197" s="30">
        <v>0</v>
      </c>
      <c r="G197" s="30">
        <v>0</v>
      </c>
      <c r="H197" s="31">
        <v>0</v>
      </c>
    </row>
    <row r="198" spans="1:8" ht="25.5">
      <c r="A198" s="59"/>
      <c r="B198" s="29" t="s">
        <v>90</v>
      </c>
      <c r="C198" s="30">
        <v>0</v>
      </c>
      <c r="D198" s="30">
        <f t="shared" si="60"/>
        <v>0</v>
      </c>
      <c r="E198" s="30">
        <v>0</v>
      </c>
      <c r="F198" s="30">
        <v>0</v>
      </c>
      <c r="G198" s="30">
        <v>0</v>
      </c>
      <c r="H198" s="31">
        <v>0</v>
      </c>
    </row>
    <row r="199" spans="1:8" ht="25.5">
      <c r="A199" s="59"/>
      <c r="B199" s="29" t="s">
        <v>91</v>
      </c>
      <c r="C199" s="30">
        <v>0</v>
      </c>
      <c r="D199" s="30">
        <f t="shared" si="60"/>
        <v>0</v>
      </c>
      <c r="E199" s="30">
        <v>0</v>
      </c>
      <c r="F199" s="30">
        <v>0</v>
      </c>
      <c r="G199" s="30">
        <v>0</v>
      </c>
      <c r="H199" s="31">
        <v>0</v>
      </c>
    </row>
    <row r="200" spans="1:8">
      <c r="A200" s="58"/>
      <c r="B200" s="24" t="s">
        <v>92</v>
      </c>
      <c r="C200" s="25">
        <f>SUM(C201:C201)</f>
        <v>0</v>
      </c>
      <c r="D200" s="25">
        <f t="shared" ref="D200:H200" si="61">SUM(D201:D201)</f>
        <v>0</v>
      </c>
      <c r="E200" s="25">
        <f t="shared" si="61"/>
        <v>0</v>
      </c>
      <c r="F200" s="25">
        <f t="shared" si="61"/>
        <v>0</v>
      </c>
      <c r="G200" s="25">
        <f t="shared" si="61"/>
        <v>0</v>
      </c>
      <c r="H200" s="26">
        <f t="shared" si="61"/>
        <v>0</v>
      </c>
    </row>
    <row r="201" spans="1:8" ht="25.5">
      <c r="A201" s="64"/>
      <c r="B201" s="29" t="s">
        <v>93</v>
      </c>
      <c r="C201" s="30">
        <v>0</v>
      </c>
      <c r="D201" s="30">
        <f t="shared" ref="D201" si="62">E201-C201</f>
        <v>0</v>
      </c>
      <c r="E201" s="30">
        <v>0</v>
      </c>
      <c r="F201" s="30">
        <v>0</v>
      </c>
      <c r="G201" s="30">
        <v>0</v>
      </c>
      <c r="H201" s="31">
        <v>0</v>
      </c>
    </row>
    <row r="202" spans="1:8">
      <c r="A202" s="58"/>
      <c r="B202" s="21" t="s">
        <v>94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3">
        <v>0</v>
      </c>
    </row>
    <row r="203" spans="1:8" ht="25.5">
      <c r="A203" s="58"/>
      <c r="B203" s="38" t="s">
        <v>95</v>
      </c>
      <c r="C203" s="22">
        <f>C204</f>
        <v>0</v>
      </c>
      <c r="D203" s="22">
        <f>D204</f>
        <v>0</v>
      </c>
      <c r="E203" s="22">
        <f t="shared" ref="E203:H203" si="63">E204</f>
        <v>0</v>
      </c>
      <c r="F203" s="22">
        <f t="shared" si="63"/>
        <v>0</v>
      </c>
      <c r="G203" s="22">
        <f t="shared" si="63"/>
        <v>0</v>
      </c>
      <c r="H203" s="23">
        <f t="shared" si="63"/>
        <v>0</v>
      </c>
    </row>
    <row r="204" spans="1:8">
      <c r="A204" s="58"/>
      <c r="B204" s="39" t="s">
        <v>96</v>
      </c>
      <c r="C204" s="30">
        <f>SUM(C205:C207)</f>
        <v>0</v>
      </c>
      <c r="D204" s="30">
        <f t="shared" ref="D204:H204" si="64">SUM(D205:D207)</f>
        <v>0</v>
      </c>
      <c r="E204" s="30">
        <f t="shared" si="64"/>
        <v>0</v>
      </c>
      <c r="F204" s="30">
        <f t="shared" si="64"/>
        <v>0</v>
      </c>
      <c r="G204" s="30">
        <f t="shared" si="64"/>
        <v>0</v>
      </c>
      <c r="H204" s="31">
        <f t="shared" si="64"/>
        <v>0</v>
      </c>
    </row>
    <row r="205" spans="1:8" ht="25.5">
      <c r="A205" s="59"/>
      <c r="B205" s="29" t="s">
        <v>97</v>
      </c>
      <c r="C205" s="30">
        <v>0</v>
      </c>
      <c r="D205" s="30">
        <f t="shared" ref="D205:D207" si="65">E205-C205</f>
        <v>0</v>
      </c>
      <c r="E205" s="30">
        <v>0</v>
      </c>
      <c r="F205" s="30">
        <v>0</v>
      </c>
      <c r="G205" s="30">
        <v>0</v>
      </c>
      <c r="H205" s="31">
        <v>0</v>
      </c>
    </row>
    <row r="206" spans="1:8">
      <c r="A206" s="63"/>
      <c r="B206" s="29" t="s">
        <v>98</v>
      </c>
      <c r="C206" s="30">
        <v>0</v>
      </c>
      <c r="D206" s="30">
        <f t="shared" si="65"/>
        <v>0</v>
      </c>
      <c r="E206" s="30">
        <v>0</v>
      </c>
      <c r="F206" s="30">
        <v>0</v>
      </c>
      <c r="G206" s="30">
        <v>0</v>
      </c>
      <c r="H206" s="31">
        <v>0</v>
      </c>
    </row>
    <row r="207" spans="1:8">
      <c r="A207" s="59"/>
      <c r="B207" s="29" t="s">
        <v>99</v>
      </c>
      <c r="C207" s="30">
        <v>0</v>
      </c>
      <c r="D207" s="30">
        <f t="shared" si="65"/>
        <v>0</v>
      </c>
      <c r="E207" s="30">
        <v>0</v>
      </c>
      <c r="F207" s="30">
        <v>0</v>
      </c>
      <c r="G207" s="30">
        <v>0</v>
      </c>
      <c r="H207" s="31">
        <v>0</v>
      </c>
    </row>
    <row r="208" spans="1:8">
      <c r="A208" s="58"/>
      <c r="B208" s="17" t="s">
        <v>100</v>
      </c>
      <c r="C208" s="18">
        <f t="shared" ref="C208:H208" si="66">C210</f>
        <v>0</v>
      </c>
      <c r="D208" s="18">
        <f t="shared" si="66"/>
        <v>1107399.4699999997</v>
      </c>
      <c r="E208" s="18">
        <f t="shared" si="66"/>
        <v>1107399.4699999997</v>
      </c>
      <c r="F208" s="18">
        <f t="shared" si="66"/>
        <v>1107399.4699999997</v>
      </c>
      <c r="G208" s="18">
        <f t="shared" si="66"/>
        <v>861149.46999999986</v>
      </c>
      <c r="H208" s="19">
        <f t="shared" si="66"/>
        <v>0</v>
      </c>
    </row>
    <row r="209" spans="1:8" s="16" customFormat="1" ht="26.25">
      <c r="A209" s="58"/>
      <c r="B209" s="38" t="s">
        <v>101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3">
        <v>0</v>
      </c>
    </row>
    <row r="210" spans="1:8" ht="25.5">
      <c r="A210" s="58"/>
      <c r="B210" s="38" t="s">
        <v>102</v>
      </c>
      <c r="C210" s="22">
        <f>C211</f>
        <v>0</v>
      </c>
      <c r="D210" s="22">
        <f>D211</f>
        <v>1107399.4699999997</v>
      </c>
      <c r="E210" s="22">
        <f t="shared" ref="E210:H210" si="67">E211</f>
        <v>1107399.4699999997</v>
      </c>
      <c r="F210" s="22">
        <f t="shared" si="67"/>
        <v>1107399.4699999997</v>
      </c>
      <c r="G210" s="22">
        <f t="shared" si="67"/>
        <v>861149.46999999986</v>
      </c>
      <c r="H210" s="23">
        <f t="shared" si="67"/>
        <v>0</v>
      </c>
    </row>
    <row r="211" spans="1:8">
      <c r="A211" s="59"/>
      <c r="B211" s="39" t="s">
        <v>103</v>
      </c>
      <c r="C211" s="30">
        <f t="shared" ref="C211:F211" si="68">C212</f>
        <v>0</v>
      </c>
      <c r="D211" s="30">
        <f t="shared" si="68"/>
        <v>1107399.4699999997</v>
      </c>
      <c r="E211" s="30">
        <f>E212</f>
        <v>1107399.4699999997</v>
      </c>
      <c r="F211" s="30">
        <f t="shared" si="68"/>
        <v>1107399.4699999997</v>
      </c>
      <c r="G211" s="30">
        <f>G212</f>
        <v>861149.46999999986</v>
      </c>
      <c r="H211" s="31">
        <f>H212</f>
        <v>0</v>
      </c>
    </row>
    <row r="212" spans="1:8" ht="25.5">
      <c r="A212" s="61"/>
      <c r="B212" s="29" t="s">
        <v>104</v>
      </c>
      <c r="C212" s="30">
        <v>0</v>
      </c>
      <c r="D212" s="30">
        <f t="shared" ref="D212" si="69">E212-C212</f>
        <v>1107399.4699999997</v>
      </c>
      <c r="E212" s="30">
        <v>1107399.4699999997</v>
      </c>
      <c r="F212" s="30">
        <v>1107399.4699999997</v>
      </c>
      <c r="G212" s="30">
        <v>861149.46999999986</v>
      </c>
      <c r="H212" s="31">
        <v>0</v>
      </c>
    </row>
    <row r="213" spans="1:8" s="16" customFormat="1" ht="26.25">
      <c r="A213" s="58"/>
      <c r="B213" s="38" t="s">
        <v>105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3">
        <v>0</v>
      </c>
    </row>
    <row r="214" spans="1:8">
      <c r="A214" s="58"/>
      <c r="B214" s="12" t="s">
        <v>106</v>
      </c>
      <c r="C214" s="13">
        <f>SUM(C215:C225)</f>
        <v>1674975312</v>
      </c>
      <c r="D214" s="14">
        <f t="shared" ref="D214:H214" si="70">SUM(D215:D225)</f>
        <v>263289746.19999996</v>
      </c>
      <c r="E214" s="14">
        <f t="shared" si="70"/>
        <v>1938265058.1999996</v>
      </c>
      <c r="F214" s="14">
        <f t="shared" si="70"/>
        <v>1938134738.6999998</v>
      </c>
      <c r="G214" s="14">
        <f t="shared" si="70"/>
        <v>1938134738.6999998</v>
      </c>
      <c r="H214" s="15">
        <f t="shared" si="70"/>
        <v>130319.50000000064</v>
      </c>
    </row>
    <row r="215" spans="1:8">
      <c r="A215" s="59"/>
      <c r="B215" s="40" t="s">
        <v>107</v>
      </c>
      <c r="C215" s="30">
        <v>72310865</v>
      </c>
      <c r="D215" s="30">
        <f t="shared" ref="D215:D226" si="71">E215-C215</f>
        <v>10379674.379999995</v>
      </c>
      <c r="E215" s="30">
        <v>82690539.379999995</v>
      </c>
      <c r="F215" s="30">
        <v>82690539.379999995</v>
      </c>
      <c r="G215" s="30">
        <v>82690539.379999995</v>
      </c>
      <c r="H215" s="31">
        <v>0</v>
      </c>
    </row>
    <row r="216" spans="1:8">
      <c r="A216" s="59"/>
      <c r="B216" s="40" t="s">
        <v>108</v>
      </c>
      <c r="C216" s="30">
        <v>237752280</v>
      </c>
      <c r="D216" s="30">
        <f t="shared" si="71"/>
        <v>13417540.5</v>
      </c>
      <c r="E216" s="30">
        <v>251169820.5</v>
      </c>
      <c r="F216" s="30">
        <v>251158707.78999999</v>
      </c>
      <c r="G216" s="30">
        <v>251158707.78999999</v>
      </c>
      <c r="H216" s="31">
        <v>11112.709999999905</v>
      </c>
    </row>
    <row r="217" spans="1:8">
      <c r="A217" s="59"/>
      <c r="B217" s="40" t="s">
        <v>109</v>
      </c>
      <c r="C217" s="30">
        <v>15835385</v>
      </c>
      <c r="D217" s="30">
        <f t="shared" si="71"/>
        <v>30022113.329999998</v>
      </c>
      <c r="E217" s="30">
        <v>45857498.329999998</v>
      </c>
      <c r="F217" s="30">
        <v>45857498.329999998</v>
      </c>
      <c r="G217" s="30">
        <v>45857498.329999998</v>
      </c>
      <c r="H217" s="31">
        <v>0</v>
      </c>
    </row>
    <row r="218" spans="1:8">
      <c r="A218" s="59"/>
      <c r="B218" s="40" t="s">
        <v>110</v>
      </c>
      <c r="C218" s="30">
        <v>326115429</v>
      </c>
      <c r="D218" s="30">
        <f t="shared" si="71"/>
        <v>13535012.600000024</v>
      </c>
      <c r="E218" s="30">
        <v>339650441.60000002</v>
      </c>
      <c r="F218" s="30">
        <v>339635436.96000004</v>
      </c>
      <c r="G218" s="30">
        <v>339635436.96000004</v>
      </c>
      <c r="H218" s="31">
        <v>15004.64000000013</v>
      </c>
    </row>
    <row r="219" spans="1:8">
      <c r="A219" s="59"/>
      <c r="B219" s="40" t="s">
        <v>111</v>
      </c>
      <c r="C219" s="30">
        <v>572574049</v>
      </c>
      <c r="D219" s="30">
        <f t="shared" si="71"/>
        <v>34708572.809999943</v>
      </c>
      <c r="E219" s="30">
        <v>607282621.80999994</v>
      </c>
      <c r="F219" s="30">
        <v>607282621.80999994</v>
      </c>
      <c r="G219" s="30">
        <v>607282621.80999994</v>
      </c>
      <c r="H219" s="31">
        <v>0</v>
      </c>
    </row>
    <row r="220" spans="1:8">
      <c r="A220" s="59"/>
      <c r="B220" s="40" t="s">
        <v>112</v>
      </c>
      <c r="C220" s="30">
        <v>110938309</v>
      </c>
      <c r="D220" s="30">
        <f t="shared" si="71"/>
        <v>12065086.219999999</v>
      </c>
      <c r="E220" s="30">
        <v>123003395.22</v>
      </c>
      <c r="F220" s="30">
        <v>123003395.22</v>
      </c>
      <c r="G220" s="30">
        <v>123003395.22</v>
      </c>
      <c r="H220" s="31">
        <v>0</v>
      </c>
    </row>
    <row r="221" spans="1:8">
      <c r="A221" s="59"/>
      <c r="B221" s="40" t="s">
        <v>113</v>
      </c>
      <c r="C221" s="30">
        <v>55629610</v>
      </c>
      <c r="D221" s="30">
        <f t="shared" si="71"/>
        <v>18710158.069999993</v>
      </c>
      <c r="E221" s="30">
        <v>74339768.069999993</v>
      </c>
      <c r="F221" s="30">
        <v>74339768.069999993</v>
      </c>
      <c r="G221" s="30">
        <v>74339768.069999993</v>
      </c>
      <c r="H221" s="31">
        <v>0</v>
      </c>
    </row>
    <row r="222" spans="1:8">
      <c r="A222" s="59"/>
      <c r="B222" s="40" t="s">
        <v>114</v>
      </c>
      <c r="C222" s="30">
        <v>159130631</v>
      </c>
      <c r="D222" s="30">
        <f t="shared" si="71"/>
        <v>55829120.840000004</v>
      </c>
      <c r="E222" s="30">
        <v>214959751.84</v>
      </c>
      <c r="F222" s="30">
        <v>214959751.84</v>
      </c>
      <c r="G222" s="30">
        <v>214959751.84</v>
      </c>
      <c r="H222" s="31">
        <v>0</v>
      </c>
    </row>
    <row r="223" spans="1:8">
      <c r="A223" s="59"/>
      <c r="B223" s="40" t="s">
        <v>115</v>
      </c>
      <c r="C223" s="30">
        <v>42960019</v>
      </c>
      <c r="D223" s="30">
        <f t="shared" si="71"/>
        <v>25183758.109999999</v>
      </c>
      <c r="E223" s="30">
        <v>68143777.109999999</v>
      </c>
      <c r="F223" s="30">
        <v>68143777.109999999</v>
      </c>
      <c r="G223" s="30">
        <v>68143777.109999999</v>
      </c>
      <c r="H223" s="31">
        <v>0</v>
      </c>
    </row>
    <row r="224" spans="1:8">
      <c r="A224" s="59"/>
      <c r="B224" s="40" t="s">
        <v>116</v>
      </c>
      <c r="C224" s="30">
        <v>64364625</v>
      </c>
      <c r="D224" s="30">
        <f t="shared" si="71"/>
        <v>41281774.340000004</v>
      </c>
      <c r="E224" s="30">
        <v>105646399.34</v>
      </c>
      <c r="F224" s="30">
        <v>105542197.19</v>
      </c>
      <c r="G224" s="30">
        <v>105542197.19</v>
      </c>
      <c r="H224" s="31">
        <v>104202.15000000061</v>
      </c>
    </row>
    <row r="225" spans="1:8">
      <c r="A225" s="59"/>
      <c r="B225" s="40" t="s">
        <v>117</v>
      </c>
      <c r="C225" s="30">
        <v>17364110</v>
      </c>
      <c r="D225" s="30">
        <f t="shared" si="71"/>
        <v>8156935</v>
      </c>
      <c r="E225" s="30">
        <v>25521045</v>
      </c>
      <c r="F225" s="30">
        <v>25521045</v>
      </c>
      <c r="G225" s="30">
        <v>25521045</v>
      </c>
      <c r="H225" s="31">
        <v>0</v>
      </c>
    </row>
    <row r="226" spans="1:8">
      <c r="A226" s="59"/>
      <c r="B226" s="12" t="s">
        <v>118</v>
      </c>
      <c r="C226" s="13">
        <v>90104066</v>
      </c>
      <c r="D226" s="14">
        <f t="shared" si="71"/>
        <v>22573534.379999995</v>
      </c>
      <c r="E226" s="14">
        <v>112677600.38</v>
      </c>
      <c r="F226" s="14">
        <v>112677600.38</v>
      </c>
      <c r="G226" s="14">
        <v>112677600.38</v>
      </c>
      <c r="H226" s="15">
        <v>0</v>
      </c>
    </row>
    <row r="227" spans="1:8">
      <c r="A227" s="58"/>
      <c r="B227" s="44" t="s">
        <v>120</v>
      </c>
      <c r="C227" s="45">
        <f t="shared" ref="C227:H227" si="72">C12+C120</f>
        <v>28415664155</v>
      </c>
      <c r="D227" s="45">
        <f t="shared" si="72"/>
        <v>6150193544.9900055</v>
      </c>
      <c r="E227" s="45">
        <f t="shared" si="72"/>
        <v>34565857699.990005</v>
      </c>
      <c r="F227" s="45">
        <f t="shared" si="72"/>
        <v>33904126850.660004</v>
      </c>
      <c r="G227" s="45">
        <f t="shared" si="72"/>
        <v>31172005961.599998</v>
      </c>
      <c r="H227" s="46">
        <f t="shared" si="72"/>
        <v>661730849.33000004</v>
      </c>
    </row>
    <row r="228" spans="1:8">
      <c r="A228" s="59"/>
      <c r="B228" s="78" t="s">
        <v>121</v>
      </c>
      <c r="C228" s="78"/>
      <c r="D228" s="78"/>
      <c r="E228" s="78"/>
      <c r="F228" s="78"/>
      <c r="G228" s="78"/>
      <c r="H228" s="78"/>
    </row>
    <row r="229" spans="1:8">
      <c r="A229" s="59"/>
      <c r="B229" s="47"/>
      <c r="C229" s="48"/>
      <c r="D229" s="48"/>
      <c r="E229" s="48"/>
      <c r="F229" s="48"/>
      <c r="G229" s="48"/>
      <c r="H229" s="48"/>
    </row>
    <row r="230" spans="1:8" ht="25.5">
      <c r="A230" s="59"/>
      <c r="B230" s="49"/>
      <c r="C230" s="50"/>
      <c r="D230" s="50"/>
      <c r="E230" s="50"/>
      <c r="F230" s="50"/>
      <c r="G230" s="50"/>
      <c r="H230" s="50"/>
    </row>
    <row r="231" spans="1:8">
      <c r="A231" s="28"/>
      <c r="B231" s="47"/>
      <c r="C231" s="51"/>
      <c r="D231" s="52"/>
      <c r="E231" s="52"/>
      <c r="F231" s="52"/>
      <c r="G231" s="52"/>
      <c r="H231" s="52"/>
    </row>
    <row r="232" spans="1:8">
      <c r="A232" s="28"/>
      <c r="B232" s="47"/>
      <c r="C232" s="48"/>
      <c r="D232" s="48"/>
      <c r="E232" s="48"/>
      <c r="F232" s="48"/>
      <c r="G232" s="48"/>
      <c r="H232" s="48"/>
    </row>
    <row r="233" spans="1:8">
      <c r="A233" s="28"/>
      <c r="B233" s="47"/>
      <c r="C233" s="48"/>
      <c r="D233" s="48"/>
      <c r="E233" s="48"/>
      <c r="F233" s="48"/>
      <c r="G233" s="48"/>
      <c r="H233" s="48"/>
    </row>
    <row r="234" spans="1:8">
      <c r="A234" s="28"/>
      <c r="B234" s="47"/>
      <c r="G234" s="48"/>
      <c r="H234" s="48"/>
    </row>
    <row r="235" spans="1:8">
      <c r="A235" s="28"/>
      <c r="B235" s="47"/>
      <c r="C235" s="48"/>
      <c r="D235" s="48"/>
      <c r="E235" s="48"/>
      <c r="F235" s="48"/>
      <c r="G235" s="48"/>
      <c r="H235" s="48"/>
    </row>
  </sheetData>
  <mergeCells count="6">
    <mergeCell ref="B228:H228"/>
    <mergeCell ref="B6:H6"/>
    <mergeCell ref="B7:H7"/>
    <mergeCell ref="B8:H8"/>
    <mergeCell ref="B9:H9"/>
    <mergeCell ref="B10:H10"/>
  </mergeCells>
  <printOptions horizontalCentered="1"/>
  <pageMargins left="0.39370078740157483" right="0.39370078740157483" top="0.62992125984251968" bottom="0.6692913385826772" header="0.27559055118110237" footer="0.23622047244094488"/>
  <pageSetup scale="74" fitToHeight="0" orientation="portrait" r:id="rId1"/>
  <headerFooter>
    <oddFooter>&amp;C&amp;P / &amp;N</oddFoot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ADMTVA (a) LDF</vt:lpstr>
      <vt:lpstr>'ADMTVA (a) LDF'!Área_de_impresión</vt:lpstr>
      <vt:lpstr>'ADMTVA (a) LDF'!Títulos_a_imprimir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Sefilan</dc:creator>
  <cp:lastModifiedBy>Sefilan</cp:lastModifiedBy>
  <dcterms:created xsi:type="dcterms:W3CDTF">2019-05-13T23:09:43Z</dcterms:created>
  <dcterms:modified xsi:type="dcterms:W3CDTF">2019-05-13T23:21:42Z</dcterms:modified>
</cp:coreProperties>
</file>